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ata\FFY 21 Authorization Analysis\"/>
    </mc:Choice>
  </mc:AlternateContent>
  <xr:revisionPtr revIDLastSave="0" documentId="8_{1E11D658-1342-48CD-A6FB-5CECD26A43EE}" xr6:coauthVersionLast="47" xr6:coauthVersionMax="47" xr10:uidLastSave="{00000000-0000-0000-0000-000000000000}"/>
  <bookViews>
    <workbookView xWindow="6468" yWindow="1044" windowWidth="23040" windowHeight="12204" xr2:uid="{F851BDB4-1A76-4989-842A-A6C966E6451A}"/>
  </bookViews>
  <sheets>
    <sheet name="Final" sheetId="1" r:id="rId1"/>
  </sheets>
  <externalReferences>
    <externalReference r:id="rId2"/>
  </externalReferences>
  <definedNames>
    <definedName name="_xlnm._FilterDatabase" localSheetId="0" hidden="1">Final!$A$1:$R$1000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00" i="1" l="1"/>
  <c r="C1000" i="1"/>
  <c r="D1000" i="1" s="1"/>
  <c r="E1000" i="1" s="1"/>
  <c r="A1000" i="1"/>
  <c r="I1000" i="1" s="1"/>
  <c r="L999" i="1"/>
  <c r="J999" i="1"/>
  <c r="C999" i="1"/>
  <c r="D999" i="1" s="1"/>
  <c r="A999" i="1"/>
  <c r="I999" i="1" s="1"/>
  <c r="L998" i="1"/>
  <c r="J998" i="1"/>
  <c r="D998" i="1"/>
  <c r="C998" i="1"/>
  <c r="A998" i="1"/>
  <c r="I998" i="1" s="1"/>
  <c r="L997" i="1"/>
  <c r="F997" i="1"/>
  <c r="K997" i="1" s="1"/>
  <c r="E997" i="1"/>
  <c r="D997" i="1"/>
  <c r="B997" i="1" s="1"/>
  <c r="C997" i="1"/>
  <c r="A997" i="1"/>
  <c r="J997" i="1" s="1"/>
  <c r="L996" i="1"/>
  <c r="G996" i="1"/>
  <c r="F996" i="1"/>
  <c r="K996" i="1" s="1"/>
  <c r="C996" i="1"/>
  <c r="D996" i="1" s="1"/>
  <c r="A996" i="1"/>
  <c r="J996" i="1" s="1"/>
  <c r="P996" i="1" s="1"/>
  <c r="L995" i="1"/>
  <c r="H995" i="1"/>
  <c r="N995" i="1" s="1"/>
  <c r="G995" i="1"/>
  <c r="F995" i="1"/>
  <c r="K995" i="1" s="1"/>
  <c r="C995" i="1"/>
  <c r="D995" i="1" s="1"/>
  <c r="A995" i="1"/>
  <c r="J995" i="1" s="1"/>
  <c r="P995" i="1" s="1"/>
  <c r="H994" i="1"/>
  <c r="A994" i="1"/>
  <c r="G994" i="1" s="1"/>
  <c r="A993" i="1"/>
  <c r="J992" i="1"/>
  <c r="C992" i="1"/>
  <c r="D992" i="1" s="1"/>
  <c r="E992" i="1" s="1"/>
  <c r="A992" i="1"/>
  <c r="I992" i="1" s="1"/>
  <c r="L991" i="1"/>
  <c r="J991" i="1"/>
  <c r="P991" i="1" s="1"/>
  <c r="H991" i="1"/>
  <c r="Q991" i="1" s="1"/>
  <c r="G991" i="1"/>
  <c r="C991" i="1"/>
  <c r="D991" i="1" s="1"/>
  <c r="A991" i="1"/>
  <c r="I991" i="1" s="1"/>
  <c r="O991" i="1" s="1"/>
  <c r="L990" i="1"/>
  <c r="D990" i="1"/>
  <c r="C990" i="1"/>
  <c r="A990" i="1"/>
  <c r="J990" i="1" s="1"/>
  <c r="L989" i="1"/>
  <c r="F989" i="1"/>
  <c r="K989" i="1" s="1"/>
  <c r="A989" i="1"/>
  <c r="C989" i="1" s="1"/>
  <c r="D989" i="1" s="1"/>
  <c r="B989" i="1" s="1"/>
  <c r="L988" i="1"/>
  <c r="J988" i="1"/>
  <c r="P988" i="1" s="1"/>
  <c r="G988" i="1"/>
  <c r="F988" i="1"/>
  <c r="K988" i="1" s="1"/>
  <c r="C988" i="1"/>
  <c r="D988" i="1" s="1"/>
  <c r="A988" i="1"/>
  <c r="I988" i="1" s="1"/>
  <c r="O988" i="1" s="1"/>
  <c r="L987" i="1"/>
  <c r="H987" i="1"/>
  <c r="N987" i="1" s="1"/>
  <c r="G987" i="1"/>
  <c r="F987" i="1"/>
  <c r="K987" i="1" s="1"/>
  <c r="C987" i="1"/>
  <c r="D987" i="1" s="1"/>
  <c r="A987" i="1"/>
  <c r="J987" i="1" s="1"/>
  <c r="P987" i="1" s="1"/>
  <c r="H986" i="1"/>
  <c r="A986" i="1"/>
  <c r="G986" i="1" s="1"/>
  <c r="A985" i="1"/>
  <c r="J984" i="1"/>
  <c r="C984" i="1"/>
  <c r="D984" i="1" s="1"/>
  <c r="E984" i="1" s="1"/>
  <c r="A984" i="1"/>
  <c r="I984" i="1" s="1"/>
  <c r="L983" i="1"/>
  <c r="J983" i="1"/>
  <c r="P983" i="1" s="1"/>
  <c r="H983" i="1"/>
  <c r="Q983" i="1" s="1"/>
  <c r="G983" i="1"/>
  <c r="D983" i="1"/>
  <c r="C983" i="1"/>
  <c r="A983" i="1"/>
  <c r="I983" i="1" s="1"/>
  <c r="O983" i="1" s="1"/>
  <c r="L982" i="1"/>
  <c r="H982" i="1"/>
  <c r="Q982" i="1" s="1"/>
  <c r="E982" i="1"/>
  <c r="D982" i="1"/>
  <c r="B982" i="1" s="1"/>
  <c r="C982" i="1"/>
  <c r="A982" i="1"/>
  <c r="J982" i="1" s="1"/>
  <c r="L981" i="1"/>
  <c r="F981" i="1"/>
  <c r="K981" i="1" s="1"/>
  <c r="E981" i="1"/>
  <c r="A981" i="1"/>
  <c r="C981" i="1" s="1"/>
  <c r="D981" i="1" s="1"/>
  <c r="B981" i="1" s="1"/>
  <c r="L980" i="1"/>
  <c r="J980" i="1"/>
  <c r="G980" i="1"/>
  <c r="F980" i="1"/>
  <c r="K980" i="1" s="1"/>
  <c r="C980" i="1"/>
  <c r="D980" i="1" s="1"/>
  <c r="A980" i="1"/>
  <c r="I980" i="1" s="1"/>
  <c r="O980" i="1" s="1"/>
  <c r="L979" i="1"/>
  <c r="H979" i="1"/>
  <c r="G979" i="1"/>
  <c r="F979" i="1"/>
  <c r="K979" i="1" s="1"/>
  <c r="C979" i="1"/>
  <c r="D979" i="1" s="1"/>
  <c r="A979" i="1"/>
  <c r="J979" i="1" s="1"/>
  <c r="P979" i="1" s="1"/>
  <c r="A978" i="1"/>
  <c r="A977" i="1"/>
  <c r="K976" i="1"/>
  <c r="J976" i="1"/>
  <c r="F976" i="1"/>
  <c r="C976" i="1"/>
  <c r="D976" i="1" s="1"/>
  <c r="E976" i="1" s="1"/>
  <c r="A976" i="1"/>
  <c r="I976" i="1" s="1"/>
  <c r="L975" i="1"/>
  <c r="J975" i="1"/>
  <c r="P975" i="1" s="1"/>
  <c r="H975" i="1"/>
  <c r="Q975" i="1" s="1"/>
  <c r="G975" i="1"/>
  <c r="C975" i="1"/>
  <c r="D975" i="1" s="1"/>
  <c r="A975" i="1"/>
  <c r="I975" i="1" s="1"/>
  <c r="O975" i="1" s="1"/>
  <c r="L974" i="1"/>
  <c r="H974" i="1"/>
  <c r="C974" i="1"/>
  <c r="D974" i="1" s="1"/>
  <c r="B974" i="1" s="1"/>
  <c r="A974" i="1"/>
  <c r="J974" i="1" s="1"/>
  <c r="I973" i="1"/>
  <c r="F973" i="1"/>
  <c r="K973" i="1" s="1"/>
  <c r="A973" i="1"/>
  <c r="L973" i="1" s="1"/>
  <c r="L972" i="1"/>
  <c r="J972" i="1"/>
  <c r="G972" i="1"/>
  <c r="O972" i="1" s="1"/>
  <c r="F972" i="1"/>
  <c r="K972" i="1" s="1"/>
  <c r="E972" i="1"/>
  <c r="C972" i="1"/>
  <c r="D972" i="1" s="1"/>
  <c r="B972" i="1"/>
  <c r="A972" i="1"/>
  <c r="I972" i="1" s="1"/>
  <c r="P971" i="1"/>
  <c r="N971" i="1"/>
  <c r="L971" i="1"/>
  <c r="K971" i="1"/>
  <c r="H971" i="1"/>
  <c r="G971" i="1"/>
  <c r="F971" i="1"/>
  <c r="D971" i="1"/>
  <c r="C971" i="1"/>
  <c r="A971" i="1"/>
  <c r="J971" i="1" s="1"/>
  <c r="Q970" i="1"/>
  <c r="I970" i="1"/>
  <c r="H970" i="1"/>
  <c r="G970" i="1"/>
  <c r="A970" i="1"/>
  <c r="L970" i="1" s="1"/>
  <c r="J969" i="1"/>
  <c r="A969" i="1"/>
  <c r="F968" i="1"/>
  <c r="K968" i="1" s="1"/>
  <c r="A968" i="1"/>
  <c r="L967" i="1"/>
  <c r="J967" i="1"/>
  <c r="H967" i="1"/>
  <c r="G967" i="1"/>
  <c r="D967" i="1"/>
  <c r="C967" i="1"/>
  <c r="A967" i="1"/>
  <c r="I967" i="1" s="1"/>
  <c r="O967" i="1" s="1"/>
  <c r="L966" i="1"/>
  <c r="C966" i="1"/>
  <c r="D966" i="1" s="1"/>
  <c r="A966" i="1"/>
  <c r="F965" i="1"/>
  <c r="K965" i="1" s="1"/>
  <c r="A965" i="1"/>
  <c r="L965" i="1" s="1"/>
  <c r="L964" i="1"/>
  <c r="K964" i="1"/>
  <c r="J964" i="1"/>
  <c r="G964" i="1"/>
  <c r="F964" i="1"/>
  <c r="C964" i="1"/>
  <c r="D964" i="1" s="1"/>
  <c r="E964" i="1" s="1"/>
  <c r="A964" i="1"/>
  <c r="I964" i="1" s="1"/>
  <c r="O964" i="1" s="1"/>
  <c r="N963" i="1"/>
  <c r="L963" i="1"/>
  <c r="H963" i="1"/>
  <c r="G963" i="1"/>
  <c r="F963" i="1"/>
  <c r="K963" i="1" s="1"/>
  <c r="C963" i="1"/>
  <c r="D963" i="1" s="1"/>
  <c r="A963" i="1"/>
  <c r="J963" i="1" s="1"/>
  <c r="P963" i="1" s="1"/>
  <c r="L962" i="1"/>
  <c r="I962" i="1"/>
  <c r="H962" i="1"/>
  <c r="G962" i="1"/>
  <c r="A962" i="1"/>
  <c r="F961" i="1"/>
  <c r="K961" i="1" s="1"/>
  <c r="A961" i="1"/>
  <c r="I960" i="1"/>
  <c r="H960" i="1"/>
  <c r="A960" i="1"/>
  <c r="P959" i="1"/>
  <c r="L959" i="1"/>
  <c r="J959" i="1"/>
  <c r="H959" i="1"/>
  <c r="G959" i="1"/>
  <c r="D959" i="1"/>
  <c r="C959" i="1"/>
  <c r="A959" i="1"/>
  <c r="F959" i="1" s="1"/>
  <c r="K959" i="1" s="1"/>
  <c r="L958" i="1"/>
  <c r="J958" i="1"/>
  <c r="D958" i="1"/>
  <c r="E958" i="1" s="1"/>
  <c r="C958" i="1"/>
  <c r="B958" i="1"/>
  <c r="A958" i="1"/>
  <c r="I958" i="1" s="1"/>
  <c r="L957" i="1"/>
  <c r="J957" i="1"/>
  <c r="H957" i="1"/>
  <c r="Q957" i="1" s="1"/>
  <c r="F957" i="1"/>
  <c r="K957" i="1" s="1"/>
  <c r="C957" i="1"/>
  <c r="D957" i="1" s="1"/>
  <c r="A957" i="1"/>
  <c r="I957" i="1" s="1"/>
  <c r="L956" i="1"/>
  <c r="G956" i="1"/>
  <c r="F956" i="1"/>
  <c r="K956" i="1" s="1"/>
  <c r="D956" i="1"/>
  <c r="B956" i="1" s="1"/>
  <c r="C956" i="1"/>
  <c r="A956" i="1"/>
  <c r="J956" i="1" s="1"/>
  <c r="P956" i="1" s="1"/>
  <c r="L955" i="1"/>
  <c r="J955" i="1"/>
  <c r="H955" i="1"/>
  <c r="Q955" i="1" s="1"/>
  <c r="G955" i="1"/>
  <c r="F955" i="1"/>
  <c r="K955" i="1" s="1"/>
  <c r="E955" i="1"/>
  <c r="D955" i="1"/>
  <c r="B955" i="1" s="1"/>
  <c r="C955" i="1"/>
  <c r="A955" i="1"/>
  <c r="I955" i="1" s="1"/>
  <c r="I954" i="1"/>
  <c r="H954" i="1"/>
  <c r="Q954" i="1" s="1"/>
  <c r="A954" i="1"/>
  <c r="J953" i="1"/>
  <c r="A953" i="1"/>
  <c r="A952" i="1"/>
  <c r="L951" i="1"/>
  <c r="C951" i="1"/>
  <c r="D951" i="1" s="1"/>
  <c r="E951" i="1" s="1"/>
  <c r="B951" i="1"/>
  <c r="A951" i="1"/>
  <c r="L950" i="1"/>
  <c r="J950" i="1"/>
  <c r="C950" i="1"/>
  <c r="D950" i="1" s="1"/>
  <c r="A950" i="1"/>
  <c r="I950" i="1" s="1"/>
  <c r="L949" i="1"/>
  <c r="J949" i="1"/>
  <c r="H949" i="1"/>
  <c r="Q949" i="1" s="1"/>
  <c r="F949" i="1"/>
  <c r="K949" i="1" s="1"/>
  <c r="E949" i="1"/>
  <c r="D949" i="1"/>
  <c r="B949" i="1" s="1"/>
  <c r="C949" i="1"/>
  <c r="A949" i="1"/>
  <c r="I949" i="1" s="1"/>
  <c r="F948" i="1"/>
  <c r="K948" i="1" s="1"/>
  <c r="E948" i="1"/>
  <c r="C948" i="1"/>
  <c r="D948" i="1" s="1"/>
  <c r="B948" i="1" s="1"/>
  <c r="A948" i="1"/>
  <c r="I948" i="1" s="1"/>
  <c r="L947" i="1"/>
  <c r="J947" i="1"/>
  <c r="P947" i="1" s="1"/>
  <c r="H947" i="1"/>
  <c r="G947" i="1"/>
  <c r="F947" i="1"/>
  <c r="K947" i="1" s="1"/>
  <c r="D947" i="1"/>
  <c r="E947" i="1" s="1"/>
  <c r="C947" i="1"/>
  <c r="B947" i="1"/>
  <c r="A947" i="1"/>
  <c r="I947" i="1" s="1"/>
  <c r="O947" i="1" s="1"/>
  <c r="Q946" i="1"/>
  <c r="K946" i="1"/>
  <c r="I946" i="1"/>
  <c r="H946" i="1"/>
  <c r="G946" i="1"/>
  <c r="F946" i="1"/>
  <c r="A946" i="1"/>
  <c r="G945" i="1"/>
  <c r="F945" i="1"/>
  <c r="K945" i="1" s="1"/>
  <c r="D945" i="1"/>
  <c r="E945" i="1" s="1"/>
  <c r="B945" i="1"/>
  <c r="A945" i="1"/>
  <c r="C945" i="1" s="1"/>
  <c r="I944" i="1"/>
  <c r="A944" i="1"/>
  <c r="P943" i="1"/>
  <c r="L943" i="1"/>
  <c r="J943" i="1"/>
  <c r="I943" i="1"/>
  <c r="O943" i="1" s="1"/>
  <c r="H943" i="1"/>
  <c r="F943" i="1"/>
  <c r="K943" i="1" s="1"/>
  <c r="D943" i="1"/>
  <c r="C943" i="1"/>
  <c r="A943" i="1"/>
  <c r="G943" i="1" s="1"/>
  <c r="C942" i="1"/>
  <c r="D942" i="1" s="1"/>
  <c r="A942" i="1"/>
  <c r="L941" i="1"/>
  <c r="J941" i="1"/>
  <c r="H941" i="1"/>
  <c r="Q941" i="1" s="1"/>
  <c r="F941" i="1"/>
  <c r="K941" i="1" s="1"/>
  <c r="E941" i="1"/>
  <c r="D941" i="1"/>
  <c r="B941" i="1" s="1"/>
  <c r="C941" i="1"/>
  <c r="A941" i="1"/>
  <c r="I941" i="1" s="1"/>
  <c r="G940" i="1"/>
  <c r="F940" i="1"/>
  <c r="K940" i="1" s="1"/>
  <c r="D940" i="1"/>
  <c r="C940" i="1"/>
  <c r="A940" i="1"/>
  <c r="I940" i="1" s="1"/>
  <c r="O940" i="1" s="1"/>
  <c r="N939" i="1"/>
  <c r="L939" i="1"/>
  <c r="J939" i="1"/>
  <c r="P939" i="1" s="1"/>
  <c r="H939" i="1"/>
  <c r="Q939" i="1" s="1"/>
  <c r="G939" i="1"/>
  <c r="F939" i="1"/>
  <c r="K939" i="1" s="1"/>
  <c r="D939" i="1"/>
  <c r="E939" i="1" s="1"/>
  <c r="C939" i="1"/>
  <c r="A939" i="1"/>
  <c r="I939" i="1" s="1"/>
  <c r="O939" i="1" s="1"/>
  <c r="H938" i="1"/>
  <c r="A938" i="1"/>
  <c r="I937" i="1"/>
  <c r="G937" i="1"/>
  <c r="A937" i="1"/>
  <c r="C937" i="1" s="1"/>
  <c r="D937" i="1" s="1"/>
  <c r="Q936" i="1"/>
  <c r="O936" i="1"/>
  <c r="I936" i="1"/>
  <c r="H936" i="1"/>
  <c r="G936" i="1"/>
  <c r="F936" i="1"/>
  <c r="K936" i="1" s="1"/>
  <c r="E936" i="1"/>
  <c r="C936" i="1"/>
  <c r="D936" i="1" s="1"/>
  <c r="B936" i="1" s="1"/>
  <c r="A936" i="1"/>
  <c r="L936" i="1" s="1"/>
  <c r="Q935" i="1"/>
  <c r="L935" i="1"/>
  <c r="H935" i="1"/>
  <c r="G935" i="1"/>
  <c r="F935" i="1"/>
  <c r="K935" i="1" s="1"/>
  <c r="D935" i="1"/>
  <c r="C935" i="1"/>
  <c r="A935" i="1"/>
  <c r="J935" i="1" s="1"/>
  <c r="P935" i="1" s="1"/>
  <c r="L934" i="1"/>
  <c r="K934" i="1"/>
  <c r="G934" i="1"/>
  <c r="D934" i="1"/>
  <c r="C934" i="1"/>
  <c r="A934" i="1"/>
  <c r="F934" i="1" s="1"/>
  <c r="L933" i="1"/>
  <c r="E933" i="1"/>
  <c r="D933" i="1"/>
  <c r="B933" i="1" s="1"/>
  <c r="C933" i="1"/>
  <c r="A933" i="1"/>
  <c r="G933" i="1" s="1"/>
  <c r="J932" i="1"/>
  <c r="I932" i="1"/>
  <c r="A932" i="1"/>
  <c r="L932" i="1" s="1"/>
  <c r="L931" i="1"/>
  <c r="K931" i="1"/>
  <c r="J931" i="1"/>
  <c r="P931" i="1" s="1"/>
  <c r="H931" i="1"/>
  <c r="G931" i="1"/>
  <c r="F931" i="1"/>
  <c r="C931" i="1"/>
  <c r="D931" i="1" s="1"/>
  <c r="E931" i="1" s="1"/>
  <c r="A931" i="1"/>
  <c r="I931" i="1" s="1"/>
  <c r="O931" i="1" s="1"/>
  <c r="A930" i="1"/>
  <c r="J929" i="1"/>
  <c r="I929" i="1"/>
  <c r="H929" i="1"/>
  <c r="D929" i="1"/>
  <c r="C929" i="1"/>
  <c r="A929" i="1"/>
  <c r="J928" i="1"/>
  <c r="C928" i="1"/>
  <c r="D928" i="1" s="1"/>
  <c r="A928" i="1"/>
  <c r="L927" i="1"/>
  <c r="J927" i="1"/>
  <c r="F927" i="1"/>
  <c r="K927" i="1" s="1"/>
  <c r="C927" i="1"/>
  <c r="D927" i="1" s="1"/>
  <c r="E927" i="1" s="1"/>
  <c r="A927" i="1"/>
  <c r="I927" i="1" s="1"/>
  <c r="L926" i="1"/>
  <c r="K926" i="1"/>
  <c r="J926" i="1"/>
  <c r="G926" i="1"/>
  <c r="F926" i="1"/>
  <c r="C926" i="1"/>
  <c r="D926" i="1" s="1"/>
  <c r="A926" i="1"/>
  <c r="I926" i="1" s="1"/>
  <c r="N925" i="1"/>
  <c r="L925" i="1"/>
  <c r="H925" i="1"/>
  <c r="Q925" i="1" s="1"/>
  <c r="G925" i="1"/>
  <c r="P925" i="1" s="1"/>
  <c r="F925" i="1"/>
  <c r="K925" i="1" s="1"/>
  <c r="D925" i="1"/>
  <c r="C925" i="1"/>
  <c r="A925" i="1"/>
  <c r="J925" i="1" s="1"/>
  <c r="I924" i="1"/>
  <c r="H924" i="1"/>
  <c r="A924" i="1"/>
  <c r="A923" i="1"/>
  <c r="Q922" i="1"/>
  <c r="J922" i="1"/>
  <c r="P922" i="1" s="1"/>
  <c r="I922" i="1"/>
  <c r="H922" i="1"/>
  <c r="G922" i="1"/>
  <c r="C922" i="1"/>
  <c r="D922" i="1" s="1"/>
  <c r="A922" i="1"/>
  <c r="J921" i="1"/>
  <c r="I921" i="1"/>
  <c r="A921" i="1"/>
  <c r="A920" i="1"/>
  <c r="L919" i="1"/>
  <c r="J919" i="1"/>
  <c r="I919" i="1"/>
  <c r="F919" i="1"/>
  <c r="K919" i="1" s="1"/>
  <c r="A919" i="1"/>
  <c r="L918" i="1"/>
  <c r="J918" i="1"/>
  <c r="G918" i="1"/>
  <c r="O918" i="1" s="1"/>
  <c r="F918" i="1"/>
  <c r="K918" i="1" s="1"/>
  <c r="D918" i="1"/>
  <c r="C918" i="1"/>
  <c r="A918" i="1"/>
  <c r="I918" i="1" s="1"/>
  <c r="L917" i="1"/>
  <c r="K917" i="1"/>
  <c r="H917" i="1"/>
  <c r="Q917" i="1" s="1"/>
  <c r="G917" i="1"/>
  <c r="F917" i="1"/>
  <c r="C917" i="1"/>
  <c r="D917" i="1" s="1"/>
  <c r="A917" i="1"/>
  <c r="J917" i="1" s="1"/>
  <c r="P917" i="1" s="1"/>
  <c r="H916" i="1"/>
  <c r="G916" i="1"/>
  <c r="A916" i="1"/>
  <c r="L916" i="1" s="1"/>
  <c r="H915" i="1"/>
  <c r="F915" i="1"/>
  <c r="K915" i="1" s="1"/>
  <c r="A915" i="1"/>
  <c r="J915" i="1" s="1"/>
  <c r="J914" i="1"/>
  <c r="A914" i="1"/>
  <c r="Q913" i="1"/>
  <c r="L913" i="1"/>
  <c r="J913" i="1"/>
  <c r="I913" i="1"/>
  <c r="O913" i="1" s="1"/>
  <c r="H913" i="1"/>
  <c r="G913" i="1"/>
  <c r="P913" i="1" s="1"/>
  <c r="D913" i="1"/>
  <c r="C913" i="1"/>
  <c r="A913" i="1"/>
  <c r="F913" i="1" s="1"/>
  <c r="K913" i="1" s="1"/>
  <c r="L912" i="1"/>
  <c r="C912" i="1"/>
  <c r="D912" i="1" s="1"/>
  <c r="E912" i="1" s="1"/>
  <c r="A912" i="1"/>
  <c r="L911" i="1"/>
  <c r="J911" i="1"/>
  <c r="I911" i="1"/>
  <c r="F911" i="1"/>
  <c r="K911" i="1" s="1"/>
  <c r="A911" i="1"/>
  <c r="L910" i="1"/>
  <c r="G910" i="1"/>
  <c r="F910" i="1"/>
  <c r="K910" i="1" s="1"/>
  <c r="D910" i="1"/>
  <c r="B910" i="1" s="1"/>
  <c r="C910" i="1"/>
  <c r="A910" i="1"/>
  <c r="J910" i="1" s="1"/>
  <c r="P910" i="1" s="1"/>
  <c r="P909" i="1"/>
  <c r="N909" i="1"/>
  <c r="L909" i="1"/>
  <c r="J909" i="1"/>
  <c r="H909" i="1"/>
  <c r="Q909" i="1" s="1"/>
  <c r="G909" i="1"/>
  <c r="F909" i="1"/>
  <c r="K909" i="1" s="1"/>
  <c r="D909" i="1"/>
  <c r="C909" i="1"/>
  <c r="A909" i="1"/>
  <c r="I909" i="1" s="1"/>
  <c r="O909" i="1" s="1"/>
  <c r="G908" i="1"/>
  <c r="A908" i="1"/>
  <c r="I908" i="1" s="1"/>
  <c r="O908" i="1" s="1"/>
  <c r="P907" i="1"/>
  <c r="J907" i="1"/>
  <c r="H907" i="1"/>
  <c r="G907" i="1"/>
  <c r="F907" i="1"/>
  <c r="K907" i="1" s="1"/>
  <c r="A907" i="1"/>
  <c r="L907" i="1" s="1"/>
  <c r="H906" i="1"/>
  <c r="Q906" i="1" s="1"/>
  <c r="G906" i="1"/>
  <c r="C906" i="1"/>
  <c r="D906" i="1" s="1"/>
  <c r="A906" i="1"/>
  <c r="L905" i="1"/>
  <c r="I905" i="1"/>
  <c r="H905" i="1"/>
  <c r="Q905" i="1" s="1"/>
  <c r="A905" i="1"/>
  <c r="J904" i="1"/>
  <c r="I904" i="1"/>
  <c r="E904" i="1"/>
  <c r="C904" i="1"/>
  <c r="D904" i="1" s="1"/>
  <c r="B904" i="1" s="1"/>
  <c r="A904" i="1"/>
  <c r="L903" i="1"/>
  <c r="K903" i="1"/>
  <c r="J903" i="1"/>
  <c r="F903" i="1"/>
  <c r="D903" i="1"/>
  <c r="E903" i="1" s="1"/>
  <c r="C903" i="1"/>
  <c r="A903" i="1"/>
  <c r="I903" i="1" s="1"/>
  <c r="L902" i="1"/>
  <c r="K902" i="1"/>
  <c r="J902" i="1"/>
  <c r="P902" i="1" s="1"/>
  <c r="G902" i="1"/>
  <c r="F902" i="1"/>
  <c r="C902" i="1"/>
  <c r="D902" i="1" s="1"/>
  <c r="B902" i="1" s="1"/>
  <c r="A902" i="1"/>
  <c r="I902" i="1" s="1"/>
  <c r="O902" i="1" s="1"/>
  <c r="P901" i="1"/>
  <c r="N901" i="1"/>
  <c r="L901" i="1"/>
  <c r="J901" i="1"/>
  <c r="H901" i="1"/>
  <c r="Q901" i="1" s="1"/>
  <c r="G901" i="1"/>
  <c r="F901" i="1"/>
  <c r="K901" i="1" s="1"/>
  <c r="E901" i="1"/>
  <c r="D901" i="1"/>
  <c r="B901" i="1" s="1"/>
  <c r="C901" i="1"/>
  <c r="A901" i="1"/>
  <c r="I901" i="1" s="1"/>
  <c r="O901" i="1" s="1"/>
  <c r="L900" i="1"/>
  <c r="F900" i="1"/>
  <c r="K900" i="1" s="1"/>
  <c r="A900" i="1"/>
  <c r="I900" i="1" s="1"/>
  <c r="A899" i="1"/>
  <c r="H898" i="1"/>
  <c r="F898" i="1"/>
  <c r="K898" i="1" s="1"/>
  <c r="C898" i="1"/>
  <c r="D898" i="1" s="1"/>
  <c r="E898" i="1" s="1"/>
  <c r="B898" i="1"/>
  <c r="A898" i="1"/>
  <c r="L898" i="1" s="1"/>
  <c r="C897" i="1"/>
  <c r="D897" i="1" s="1"/>
  <c r="A897" i="1"/>
  <c r="F897" i="1" s="1"/>
  <c r="K897" i="1" s="1"/>
  <c r="L896" i="1"/>
  <c r="J896" i="1"/>
  <c r="I896" i="1"/>
  <c r="H896" i="1"/>
  <c r="D896" i="1"/>
  <c r="E896" i="1" s="1"/>
  <c r="C896" i="1"/>
  <c r="A896" i="1"/>
  <c r="C895" i="1"/>
  <c r="D895" i="1" s="1"/>
  <c r="A895" i="1"/>
  <c r="J895" i="1" s="1"/>
  <c r="J894" i="1"/>
  <c r="A894" i="1"/>
  <c r="O893" i="1"/>
  <c r="L893" i="1"/>
  <c r="K893" i="1"/>
  <c r="J893" i="1"/>
  <c r="H893" i="1"/>
  <c r="G893" i="1"/>
  <c r="P893" i="1" s="1"/>
  <c r="F893" i="1"/>
  <c r="C893" i="1"/>
  <c r="D893" i="1" s="1"/>
  <c r="E893" i="1" s="1"/>
  <c r="A893" i="1"/>
  <c r="I893" i="1" s="1"/>
  <c r="A892" i="1"/>
  <c r="I891" i="1"/>
  <c r="H891" i="1"/>
  <c r="Q891" i="1" s="1"/>
  <c r="G891" i="1"/>
  <c r="N891" i="1" s="1"/>
  <c r="F891" i="1"/>
  <c r="K891" i="1" s="1"/>
  <c r="E891" i="1"/>
  <c r="D891" i="1"/>
  <c r="B891" i="1" s="1"/>
  <c r="A891" i="1"/>
  <c r="C891" i="1" s="1"/>
  <c r="O890" i="1"/>
  <c r="I890" i="1"/>
  <c r="H890" i="1"/>
  <c r="G890" i="1"/>
  <c r="F890" i="1"/>
  <c r="K890" i="1" s="1"/>
  <c r="C890" i="1"/>
  <c r="D890" i="1" s="1"/>
  <c r="E890" i="1" s="1"/>
  <c r="A890" i="1"/>
  <c r="L890" i="1" s="1"/>
  <c r="L889" i="1"/>
  <c r="G889" i="1"/>
  <c r="D889" i="1"/>
  <c r="C889" i="1"/>
  <c r="A889" i="1"/>
  <c r="F889" i="1" s="1"/>
  <c r="K889" i="1" s="1"/>
  <c r="L888" i="1"/>
  <c r="E888" i="1"/>
  <c r="C888" i="1"/>
  <c r="D888" i="1" s="1"/>
  <c r="B888" i="1" s="1"/>
  <c r="A888" i="1"/>
  <c r="F888" i="1" s="1"/>
  <c r="K888" i="1" s="1"/>
  <c r="A887" i="1"/>
  <c r="G887" i="1" s="1"/>
  <c r="L886" i="1"/>
  <c r="I886" i="1"/>
  <c r="G886" i="1"/>
  <c r="A886" i="1"/>
  <c r="J886" i="1" s="1"/>
  <c r="H885" i="1"/>
  <c r="G885" i="1"/>
  <c r="A885" i="1"/>
  <c r="I885" i="1" s="1"/>
  <c r="O885" i="1" s="1"/>
  <c r="H884" i="1"/>
  <c r="A884" i="1"/>
  <c r="L884" i="1" s="1"/>
  <c r="J883" i="1"/>
  <c r="I883" i="1"/>
  <c r="C883" i="1"/>
  <c r="D883" i="1" s="1"/>
  <c r="E883" i="1" s="1"/>
  <c r="B883" i="1"/>
  <c r="A883" i="1"/>
  <c r="L882" i="1"/>
  <c r="K882" i="1"/>
  <c r="J882" i="1"/>
  <c r="F882" i="1"/>
  <c r="C882" i="1"/>
  <c r="D882" i="1" s="1"/>
  <c r="A882" i="1"/>
  <c r="I882" i="1" s="1"/>
  <c r="M881" i="1"/>
  <c r="L881" i="1"/>
  <c r="K881" i="1"/>
  <c r="J881" i="1"/>
  <c r="P881" i="1" s="1"/>
  <c r="H881" i="1"/>
  <c r="Q881" i="1" s="1"/>
  <c r="G881" i="1"/>
  <c r="N881" i="1" s="1"/>
  <c r="F881" i="1"/>
  <c r="C881" i="1"/>
  <c r="D881" i="1" s="1"/>
  <c r="A881" i="1"/>
  <c r="I881" i="1" s="1"/>
  <c r="O881" i="1" s="1"/>
  <c r="P880" i="1"/>
  <c r="N880" i="1"/>
  <c r="L880" i="1"/>
  <c r="H880" i="1"/>
  <c r="Q880" i="1" s="1"/>
  <c r="G880" i="1"/>
  <c r="F880" i="1"/>
  <c r="K880" i="1" s="1"/>
  <c r="E880" i="1"/>
  <c r="D880" i="1"/>
  <c r="B880" i="1" s="1"/>
  <c r="C880" i="1"/>
  <c r="A880" i="1"/>
  <c r="J880" i="1" s="1"/>
  <c r="F879" i="1"/>
  <c r="K879" i="1" s="1"/>
  <c r="A879" i="1"/>
  <c r="N878" i="1"/>
  <c r="J878" i="1"/>
  <c r="P878" i="1" s="1"/>
  <c r="H878" i="1"/>
  <c r="G878" i="1"/>
  <c r="O878" i="1" s="1"/>
  <c r="F878" i="1"/>
  <c r="K878" i="1" s="1"/>
  <c r="A878" i="1"/>
  <c r="I878" i="1" s="1"/>
  <c r="I877" i="1"/>
  <c r="O877" i="1" s="1"/>
  <c r="G877" i="1"/>
  <c r="A877" i="1"/>
  <c r="A876" i="1"/>
  <c r="I875" i="1"/>
  <c r="C875" i="1"/>
  <c r="D875" i="1" s="1"/>
  <c r="E875" i="1" s="1"/>
  <c r="B875" i="1"/>
  <c r="A875" i="1"/>
  <c r="J875" i="1" s="1"/>
  <c r="L874" i="1"/>
  <c r="J874" i="1"/>
  <c r="F874" i="1"/>
  <c r="K874" i="1" s="1"/>
  <c r="C874" i="1"/>
  <c r="D874" i="1" s="1"/>
  <c r="A874" i="1"/>
  <c r="I874" i="1" s="1"/>
  <c r="O873" i="1"/>
  <c r="L873" i="1"/>
  <c r="K873" i="1"/>
  <c r="J873" i="1"/>
  <c r="P873" i="1" s="1"/>
  <c r="H873" i="1"/>
  <c r="Q873" i="1" s="1"/>
  <c r="G873" i="1"/>
  <c r="N873" i="1" s="1"/>
  <c r="F873" i="1"/>
  <c r="C873" i="1"/>
  <c r="D873" i="1" s="1"/>
  <c r="A873" i="1"/>
  <c r="I873" i="1" s="1"/>
  <c r="M873" i="1" s="1"/>
  <c r="P872" i="1"/>
  <c r="N872" i="1"/>
  <c r="L872" i="1"/>
  <c r="H872" i="1"/>
  <c r="Q872" i="1" s="1"/>
  <c r="G872" i="1"/>
  <c r="F872" i="1"/>
  <c r="K872" i="1" s="1"/>
  <c r="D872" i="1"/>
  <c r="B872" i="1" s="1"/>
  <c r="C872" i="1"/>
  <c r="A872" i="1"/>
  <c r="J872" i="1" s="1"/>
  <c r="G871" i="1"/>
  <c r="F871" i="1"/>
  <c r="K871" i="1" s="1"/>
  <c r="A871" i="1"/>
  <c r="I871" i="1" s="1"/>
  <c r="O871" i="1" s="1"/>
  <c r="J870" i="1"/>
  <c r="H870" i="1"/>
  <c r="G870" i="1"/>
  <c r="F870" i="1"/>
  <c r="K870" i="1" s="1"/>
  <c r="A870" i="1"/>
  <c r="I870" i="1" s="1"/>
  <c r="I869" i="1"/>
  <c r="O869" i="1" s="1"/>
  <c r="H869" i="1"/>
  <c r="Q869" i="1" s="1"/>
  <c r="G869" i="1"/>
  <c r="C869" i="1"/>
  <c r="D869" i="1" s="1"/>
  <c r="A869" i="1"/>
  <c r="Q868" i="1"/>
  <c r="L868" i="1"/>
  <c r="J868" i="1"/>
  <c r="P868" i="1" s="1"/>
  <c r="I868" i="1"/>
  <c r="H868" i="1"/>
  <c r="G868" i="1"/>
  <c r="A868" i="1"/>
  <c r="J867" i="1"/>
  <c r="H867" i="1"/>
  <c r="Q867" i="1" s="1"/>
  <c r="C867" i="1"/>
  <c r="D867" i="1" s="1"/>
  <c r="E867" i="1" s="1"/>
  <c r="B867" i="1"/>
  <c r="A867" i="1"/>
  <c r="I867" i="1" s="1"/>
  <c r="J866" i="1"/>
  <c r="I866" i="1"/>
  <c r="F866" i="1"/>
  <c r="K866" i="1" s="1"/>
  <c r="D866" i="1"/>
  <c r="E866" i="1" s="1"/>
  <c r="C866" i="1"/>
  <c r="B866" i="1"/>
  <c r="A866" i="1"/>
  <c r="O865" i="1"/>
  <c r="N865" i="1"/>
  <c r="M865" i="1"/>
  <c r="L865" i="1"/>
  <c r="J865" i="1"/>
  <c r="P865" i="1" s="1"/>
  <c r="H865" i="1"/>
  <c r="Q865" i="1" s="1"/>
  <c r="G865" i="1"/>
  <c r="F865" i="1"/>
  <c r="K865" i="1" s="1"/>
  <c r="C865" i="1"/>
  <c r="D865" i="1" s="1"/>
  <c r="A865" i="1"/>
  <c r="I865" i="1" s="1"/>
  <c r="P864" i="1"/>
  <c r="N864" i="1"/>
  <c r="L864" i="1"/>
  <c r="K864" i="1"/>
  <c r="H864" i="1"/>
  <c r="Q864" i="1" s="1"/>
  <c r="G864" i="1"/>
  <c r="F864" i="1"/>
  <c r="D864" i="1"/>
  <c r="B864" i="1" s="1"/>
  <c r="C864" i="1"/>
  <c r="A864" i="1"/>
  <c r="J864" i="1" s="1"/>
  <c r="Q863" i="1"/>
  <c r="L863" i="1"/>
  <c r="I863" i="1"/>
  <c r="H863" i="1"/>
  <c r="M863" i="1" s="1"/>
  <c r="G863" i="1"/>
  <c r="F863" i="1"/>
  <c r="K863" i="1" s="1"/>
  <c r="A863" i="1"/>
  <c r="I862" i="1"/>
  <c r="O862" i="1" s="1"/>
  <c r="G862" i="1"/>
  <c r="A862" i="1"/>
  <c r="J862" i="1" s="1"/>
  <c r="P862" i="1" s="1"/>
  <c r="P861" i="1"/>
  <c r="N861" i="1"/>
  <c r="J861" i="1"/>
  <c r="I861" i="1"/>
  <c r="O861" i="1" s="1"/>
  <c r="H861" i="1"/>
  <c r="Q861" i="1" s="1"/>
  <c r="G861" i="1"/>
  <c r="F861" i="1"/>
  <c r="K861" i="1" s="1"/>
  <c r="A861" i="1"/>
  <c r="L861" i="1" s="1"/>
  <c r="Q860" i="1"/>
  <c r="L860" i="1"/>
  <c r="K860" i="1"/>
  <c r="I860" i="1"/>
  <c r="O860" i="1" s="1"/>
  <c r="H860" i="1"/>
  <c r="G860" i="1"/>
  <c r="E860" i="1"/>
  <c r="D860" i="1"/>
  <c r="C860" i="1"/>
  <c r="B860" i="1"/>
  <c r="A860" i="1"/>
  <c r="F860" i="1" s="1"/>
  <c r="A859" i="1"/>
  <c r="G859" i="1" s="1"/>
  <c r="L858" i="1"/>
  <c r="I858" i="1"/>
  <c r="F858" i="1"/>
  <c r="K858" i="1" s="1"/>
  <c r="C858" i="1"/>
  <c r="D858" i="1" s="1"/>
  <c r="A858" i="1"/>
  <c r="H858" i="1" s="1"/>
  <c r="Q858" i="1" s="1"/>
  <c r="L857" i="1"/>
  <c r="K857" i="1"/>
  <c r="J857" i="1"/>
  <c r="H857" i="1"/>
  <c r="Q857" i="1" s="1"/>
  <c r="G857" i="1"/>
  <c r="P857" i="1" s="1"/>
  <c r="F857" i="1"/>
  <c r="C857" i="1"/>
  <c r="D857" i="1" s="1"/>
  <c r="E857" i="1" s="1"/>
  <c r="B857" i="1"/>
  <c r="A857" i="1"/>
  <c r="I857" i="1" s="1"/>
  <c r="O857" i="1" s="1"/>
  <c r="A856" i="1"/>
  <c r="I855" i="1"/>
  <c r="F855" i="1"/>
  <c r="K855" i="1" s="1"/>
  <c r="D855" i="1"/>
  <c r="E855" i="1" s="1"/>
  <c r="A855" i="1"/>
  <c r="C855" i="1" s="1"/>
  <c r="Q854" i="1"/>
  <c r="K854" i="1"/>
  <c r="I854" i="1"/>
  <c r="O854" i="1" s="1"/>
  <c r="H854" i="1"/>
  <c r="G854" i="1"/>
  <c r="F854" i="1"/>
  <c r="A854" i="1"/>
  <c r="L854" i="1" s="1"/>
  <c r="L853" i="1"/>
  <c r="G853" i="1"/>
  <c r="C853" i="1"/>
  <c r="D853" i="1" s="1"/>
  <c r="A853" i="1"/>
  <c r="F853" i="1" s="1"/>
  <c r="K853" i="1" s="1"/>
  <c r="O852" i="1"/>
  <c r="L852" i="1"/>
  <c r="K852" i="1"/>
  <c r="I852" i="1"/>
  <c r="M852" i="1" s="1"/>
  <c r="H852" i="1"/>
  <c r="G852" i="1"/>
  <c r="E852" i="1"/>
  <c r="D852" i="1"/>
  <c r="C852" i="1"/>
  <c r="B852" i="1"/>
  <c r="A852" i="1"/>
  <c r="F852" i="1" s="1"/>
  <c r="K851" i="1"/>
  <c r="F851" i="1"/>
  <c r="C851" i="1"/>
  <c r="D851" i="1" s="1"/>
  <c r="A851" i="1"/>
  <c r="L851" i="1" s="1"/>
  <c r="L850" i="1"/>
  <c r="J850" i="1"/>
  <c r="H850" i="1"/>
  <c r="G850" i="1"/>
  <c r="F850" i="1"/>
  <c r="K850" i="1" s="1"/>
  <c r="A850" i="1"/>
  <c r="C850" i="1" s="1"/>
  <c r="D850" i="1" s="1"/>
  <c r="H849" i="1"/>
  <c r="C849" i="1"/>
  <c r="D849" i="1" s="1"/>
  <c r="B849" i="1" s="1"/>
  <c r="A849" i="1"/>
  <c r="G849" i="1" s="1"/>
  <c r="I848" i="1"/>
  <c r="F848" i="1"/>
  <c r="K848" i="1" s="1"/>
  <c r="A848" i="1"/>
  <c r="J847" i="1"/>
  <c r="P847" i="1" s="1"/>
  <c r="G847" i="1"/>
  <c r="C847" i="1"/>
  <c r="D847" i="1" s="1"/>
  <c r="E847" i="1" s="1"/>
  <c r="B847" i="1"/>
  <c r="A847" i="1"/>
  <c r="I847" i="1" s="1"/>
  <c r="O847" i="1" s="1"/>
  <c r="L846" i="1"/>
  <c r="K846" i="1"/>
  <c r="J846" i="1"/>
  <c r="H846" i="1"/>
  <c r="F846" i="1"/>
  <c r="C846" i="1"/>
  <c r="D846" i="1" s="1"/>
  <c r="A846" i="1"/>
  <c r="I846" i="1" s="1"/>
  <c r="A845" i="1"/>
  <c r="L844" i="1"/>
  <c r="J844" i="1"/>
  <c r="P844" i="1" s="1"/>
  <c r="H844" i="1"/>
  <c r="Q844" i="1" s="1"/>
  <c r="G844" i="1"/>
  <c r="F844" i="1"/>
  <c r="K844" i="1" s="1"/>
  <c r="E844" i="1"/>
  <c r="D844" i="1"/>
  <c r="C844" i="1"/>
  <c r="B844" i="1"/>
  <c r="A844" i="1"/>
  <c r="I844" i="1" s="1"/>
  <c r="O844" i="1" s="1"/>
  <c r="I843" i="1"/>
  <c r="A843" i="1"/>
  <c r="L842" i="1"/>
  <c r="J842" i="1"/>
  <c r="H842" i="1"/>
  <c r="G842" i="1"/>
  <c r="F842" i="1"/>
  <c r="K842" i="1" s="1"/>
  <c r="A842" i="1"/>
  <c r="C842" i="1" s="1"/>
  <c r="D842" i="1" s="1"/>
  <c r="H841" i="1"/>
  <c r="E841" i="1"/>
  <c r="C841" i="1"/>
  <c r="D841" i="1" s="1"/>
  <c r="B841" i="1" s="1"/>
  <c r="A841" i="1"/>
  <c r="G841" i="1" s="1"/>
  <c r="F840" i="1"/>
  <c r="K840" i="1" s="1"/>
  <c r="A840" i="1"/>
  <c r="O839" i="1"/>
  <c r="J839" i="1"/>
  <c r="P839" i="1" s="1"/>
  <c r="G839" i="1"/>
  <c r="C839" i="1"/>
  <c r="D839" i="1" s="1"/>
  <c r="E839" i="1" s="1"/>
  <c r="A839" i="1"/>
  <c r="I839" i="1" s="1"/>
  <c r="L838" i="1"/>
  <c r="J838" i="1"/>
  <c r="H838" i="1"/>
  <c r="F838" i="1"/>
  <c r="K838" i="1" s="1"/>
  <c r="C838" i="1"/>
  <c r="D838" i="1" s="1"/>
  <c r="A838" i="1"/>
  <c r="I838" i="1" s="1"/>
  <c r="L837" i="1"/>
  <c r="I837" i="1"/>
  <c r="O837" i="1" s="1"/>
  <c r="G837" i="1"/>
  <c r="C837" i="1"/>
  <c r="D837" i="1" s="1"/>
  <c r="A837" i="1"/>
  <c r="N836" i="1"/>
  <c r="L836" i="1"/>
  <c r="J836" i="1"/>
  <c r="P836" i="1" s="1"/>
  <c r="H836" i="1"/>
  <c r="Q836" i="1" s="1"/>
  <c r="G836" i="1"/>
  <c r="F836" i="1"/>
  <c r="K836" i="1" s="1"/>
  <c r="D836" i="1"/>
  <c r="E836" i="1" s="1"/>
  <c r="C836" i="1"/>
  <c r="A836" i="1"/>
  <c r="I836" i="1" s="1"/>
  <c r="O836" i="1" s="1"/>
  <c r="O835" i="1"/>
  <c r="K835" i="1"/>
  <c r="I835" i="1"/>
  <c r="G835" i="1"/>
  <c r="F835" i="1"/>
  <c r="C835" i="1"/>
  <c r="D835" i="1" s="1"/>
  <c r="A835" i="1"/>
  <c r="L834" i="1"/>
  <c r="J834" i="1"/>
  <c r="H834" i="1"/>
  <c r="G834" i="1"/>
  <c r="F834" i="1"/>
  <c r="K834" i="1" s="1"/>
  <c r="A834" i="1"/>
  <c r="C834" i="1" s="1"/>
  <c r="D834" i="1" s="1"/>
  <c r="H833" i="1"/>
  <c r="Q833" i="1" s="1"/>
  <c r="A833" i="1"/>
  <c r="Q832" i="1"/>
  <c r="L832" i="1"/>
  <c r="J832" i="1"/>
  <c r="I832" i="1"/>
  <c r="H832" i="1"/>
  <c r="M832" i="1" s="1"/>
  <c r="F832" i="1"/>
  <c r="K832" i="1" s="1"/>
  <c r="A832" i="1"/>
  <c r="J831" i="1"/>
  <c r="I831" i="1"/>
  <c r="C831" i="1"/>
  <c r="D831" i="1" s="1"/>
  <c r="E831" i="1" s="1"/>
  <c r="A831" i="1"/>
  <c r="L830" i="1"/>
  <c r="J830" i="1"/>
  <c r="H830" i="1"/>
  <c r="F830" i="1"/>
  <c r="K830" i="1" s="1"/>
  <c r="C830" i="1"/>
  <c r="D830" i="1" s="1"/>
  <c r="A830" i="1"/>
  <c r="I830" i="1" s="1"/>
  <c r="A829" i="1"/>
  <c r="L829" i="1" s="1"/>
  <c r="L828" i="1"/>
  <c r="J828" i="1"/>
  <c r="P828" i="1" s="1"/>
  <c r="H828" i="1"/>
  <c r="Q828" i="1" s="1"/>
  <c r="G828" i="1"/>
  <c r="F828" i="1"/>
  <c r="K828" i="1" s="1"/>
  <c r="E828" i="1"/>
  <c r="D828" i="1"/>
  <c r="C828" i="1"/>
  <c r="B828" i="1"/>
  <c r="A828" i="1"/>
  <c r="I828" i="1" s="1"/>
  <c r="F827" i="1"/>
  <c r="K827" i="1" s="1"/>
  <c r="A827" i="1"/>
  <c r="I827" i="1" s="1"/>
  <c r="N826" i="1"/>
  <c r="L826" i="1"/>
  <c r="J826" i="1"/>
  <c r="P826" i="1" s="1"/>
  <c r="H826" i="1"/>
  <c r="G826" i="1"/>
  <c r="F826" i="1"/>
  <c r="K826" i="1" s="1"/>
  <c r="A826" i="1"/>
  <c r="C826" i="1" s="1"/>
  <c r="D826" i="1" s="1"/>
  <c r="I825" i="1"/>
  <c r="O825" i="1" s="1"/>
  <c r="G825" i="1"/>
  <c r="C825" i="1"/>
  <c r="D825" i="1" s="1"/>
  <c r="A825" i="1"/>
  <c r="H825" i="1" s="1"/>
  <c r="P824" i="1"/>
  <c r="J824" i="1"/>
  <c r="I824" i="1"/>
  <c r="O824" i="1" s="1"/>
  <c r="H824" i="1"/>
  <c r="G824" i="1"/>
  <c r="D824" i="1"/>
  <c r="E824" i="1" s="1"/>
  <c r="A824" i="1"/>
  <c r="C824" i="1" s="1"/>
  <c r="Q823" i="1"/>
  <c r="O823" i="1"/>
  <c r="J823" i="1"/>
  <c r="P823" i="1" s="1"/>
  <c r="I823" i="1"/>
  <c r="H823" i="1"/>
  <c r="G823" i="1"/>
  <c r="C823" i="1"/>
  <c r="D823" i="1" s="1"/>
  <c r="A823" i="1"/>
  <c r="J822" i="1"/>
  <c r="P822" i="1" s="1"/>
  <c r="F822" i="1"/>
  <c r="K822" i="1" s="1"/>
  <c r="A822" i="1"/>
  <c r="G822" i="1" s="1"/>
  <c r="L821" i="1"/>
  <c r="I821" i="1"/>
  <c r="O821" i="1" s="1"/>
  <c r="G821" i="1"/>
  <c r="A821" i="1"/>
  <c r="J821" i="1" s="1"/>
  <c r="P821" i="1" s="1"/>
  <c r="P820" i="1"/>
  <c r="L820" i="1"/>
  <c r="J820" i="1"/>
  <c r="H820" i="1"/>
  <c r="Q820" i="1" s="1"/>
  <c r="G820" i="1"/>
  <c r="F820" i="1"/>
  <c r="K820" i="1" s="1"/>
  <c r="C820" i="1"/>
  <c r="D820" i="1" s="1"/>
  <c r="A820" i="1"/>
  <c r="I820" i="1" s="1"/>
  <c r="O820" i="1" s="1"/>
  <c r="K819" i="1"/>
  <c r="F819" i="1"/>
  <c r="A819" i="1"/>
  <c r="P818" i="1"/>
  <c r="L818" i="1"/>
  <c r="J818" i="1"/>
  <c r="H818" i="1"/>
  <c r="Q818" i="1" s="1"/>
  <c r="G818" i="1"/>
  <c r="F818" i="1"/>
  <c r="K818" i="1" s="1"/>
  <c r="A818" i="1"/>
  <c r="C818" i="1" s="1"/>
  <c r="D818" i="1" s="1"/>
  <c r="N817" i="1"/>
  <c r="I817" i="1"/>
  <c r="O817" i="1" s="1"/>
  <c r="H817" i="1"/>
  <c r="M817" i="1" s="1"/>
  <c r="G817" i="1"/>
  <c r="F817" i="1"/>
  <c r="K817" i="1" s="1"/>
  <c r="C817" i="1"/>
  <c r="D817" i="1" s="1"/>
  <c r="A817" i="1"/>
  <c r="I816" i="1"/>
  <c r="F816" i="1"/>
  <c r="K816" i="1" s="1"/>
  <c r="A816" i="1"/>
  <c r="H816" i="1" s="1"/>
  <c r="I815" i="1"/>
  <c r="H815" i="1"/>
  <c r="A815" i="1"/>
  <c r="F815" i="1" s="1"/>
  <c r="K815" i="1" s="1"/>
  <c r="L814" i="1"/>
  <c r="I814" i="1"/>
  <c r="O814" i="1" s="1"/>
  <c r="H814" i="1"/>
  <c r="N814" i="1" s="1"/>
  <c r="F814" i="1"/>
  <c r="K814" i="1" s="1"/>
  <c r="C814" i="1"/>
  <c r="D814" i="1" s="1"/>
  <c r="A814" i="1"/>
  <c r="G814" i="1" s="1"/>
  <c r="Q813" i="1"/>
  <c r="N813" i="1"/>
  <c r="K813" i="1"/>
  <c r="G813" i="1"/>
  <c r="F813" i="1"/>
  <c r="A813" i="1"/>
  <c r="H813" i="1" s="1"/>
  <c r="N812" i="1"/>
  <c r="L812" i="1"/>
  <c r="J812" i="1"/>
  <c r="P812" i="1" s="1"/>
  <c r="H812" i="1"/>
  <c r="Q812" i="1" s="1"/>
  <c r="G812" i="1"/>
  <c r="F812" i="1"/>
  <c r="K812" i="1" s="1"/>
  <c r="D812" i="1"/>
  <c r="C812" i="1"/>
  <c r="A812" i="1"/>
  <c r="I812" i="1" s="1"/>
  <c r="O812" i="1" s="1"/>
  <c r="N811" i="1"/>
  <c r="M811" i="1"/>
  <c r="L811" i="1"/>
  <c r="I811" i="1"/>
  <c r="O811" i="1" s="1"/>
  <c r="H811" i="1"/>
  <c r="Q811" i="1" s="1"/>
  <c r="G811" i="1"/>
  <c r="P811" i="1" s="1"/>
  <c r="F811" i="1"/>
  <c r="K811" i="1" s="1"/>
  <c r="D811" i="1"/>
  <c r="C811" i="1"/>
  <c r="A811" i="1"/>
  <c r="J811" i="1" s="1"/>
  <c r="L810" i="1"/>
  <c r="H810" i="1"/>
  <c r="G810" i="1"/>
  <c r="F810" i="1"/>
  <c r="K810" i="1" s="1"/>
  <c r="D810" i="1"/>
  <c r="E810" i="1" s="1"/>
  <c r="B810" i="1"/>
  <c r="A810" i="1"/>
  <c r="C810" i="1" s="1"/>
  <c r="J809" i="1"/>
  <c r="P809" i="1" s="1"/>
  <c r="G809" i="1"/>
  <c r="A809" i="1"/>
  <c r="I808" i="1"/>
  <c r="F808" i="1"/>
  <c r="K808" i="1" s="1"/>
  <c r="A808" i="1"/>
  <c r="H808" i="1" s="1"/>
  <c r="Q807" i="1"/>
  <c r="M807" i="1"/>
  <c r="I807" i="1"/>
  <c r="H807" i="1"/>
  <c r="A807" i="1"/>
  <c r="F807" i="1" s="1"/>
  <c r="K807" i="1" s="1"/>
  <c r="L806" i="1"/>
  <c r="I806" i="1"/>
  <c r="O806" i="1" s="1"/>
  <c r="H806" i="1"/>
  <c r="F806" i="1"/>
  <c r="K806" i="1" s="1"/>
  <c r="C806" i="1"/>
  <c r="D806" i="1" s="1"/>
  <c r="A806" i="1"/>
  <c r="G806" i="1" s="1"/>
  <c r="Q805" i="1"/>
  <c r="N805" i="1"/>
  <c r="K805" i="1"/>
  <c r="G805" i="1"/>
  <c r="F805" i="1"/>
  <c r="A805" i="1"/>
  <c r="H805" i="1" s="1"/>
  <c r="N804" i="1"/>
  <c r="L804" i="1"/>
  <c r="J804" i="1"/>
  <c r="P804" i="1" s="1"/>
  <c r="H804" i="1"/>
  <c r="Q804" i="1" s="1"/>
  <c r="G804" i="1"/>
  <c r="F804" i="1"/>
  <c r="K804" i="1" s="1"/>
  <c r="D804" i="1"/>
  <c r="B804" i="1" s="1"/>
  <c r="C804" i="1"/>
  <c r="A804" i="1"/>
  <c r="I804" i="1" s="1"/>
  <c r="O804" i="1" s="1"/>
  <c r="O803" i="1"/>
  <c r="N803" i="1"/>
  <c r="M803" i="1"/>
  <c r="L803" i="1"/>
  <c r="I803" i="1"/>
  <c r="H803" i="1"/>
  <c r="Q803" i="1" s="1"/>
  <c r="G803" i="1"/>
  <c r="P803" i="1" s="1"/>
  <c r="F803" i="1"/>
  <c r="K803" i="1" s="1"/>
  <c r="E803" i="1"/>
  <c r="D803" i="1"/>
  <c r="B803" i="1" s="1"/>
  <c r="C803" i="1"/>
  <c r="A803" i="1"/>
  <c r="J803" i="1" s="1"/>
  <c r="M802" i="1"/>
  <c r="L802" i="1"/>
  <c r="I802" i="1"/>
  <c r="H802" i="1"/>
  <c r="Q802" i="1" s="1"/>
  <c r="F802" i="1"/>
  <c r="K802" i="1" s="1"/>
  <c r="A802" i="1"/>
  <c r="J801" i="1"/>
  <c r="A801" i="1"/>
  <c r="J800" i="1"/>
  <c r="H800" i="1"/>
  <c r="G800" i="1"/>
  <c r="P800" i="1" s="1"/>
  <c r="F800" i="1"/>
  <c r="K800" i="1" s="1"/>
  <c r="C800" i="1"/>
  <c r="D800" i="1" s="1"/>
  <c r="E800" i="1" s="1"/>
  <c r="B800" i="1"/>
  <c r="A800" i="1"/>
  <c r="L800" i="1" s="1"/>
  <c r="L799" i="1"/>
  <c r="H799" i="1"/>
  <c r="A799" i="1"/>
  <c r="I799" i="1" s="1"/>
  <c r="L798" i="1"/>
  <c r="A798" i="1"/>
  <c r="J797" i="1"/>
  <c r="I797" i="1"/>
  <c r="F797" i="1"/>
  <c r="K797" i="1" s="1"/>
  <c r="C797" i="1"/>
  <c r="D797" i="1" s="1"/>
  <c r="A797" i="1"/>
  <c r="L796" i="1"/>
  <c r="K796" i="1"/>
  <c r="J796" i="1"/>
  <c r="G796" i="1"/>
  <c r="F796" i="1"/>
  <c r="D796" i="1"/>
  <c r="E796" i="1" s="1"/>
  <c r="C796" i="1"/>
  <c r="B796" i="1"/>
  <c r="A796" i="1"/>
  <c r="I796" i="1" s="1"/>
  <c r="O796" i="1" s="1"/>
  <c r="M795" i="1"/>
  <c r="L795" i="1"/>
  <c r="K795" i="1"/>
  <c r="J795" i="1"/>
  <c r="H795" i="1"/>
  <c r="G795" i="1"/>
  <c r="P795" i="1" s="1"/>
  <c r="F795" i="1"/>
  <c r="D795" i="1"/>
  <c r="C795" i="1"/>
  <c r="A795" i="1"/>
  <c r="I795" i="1" s="1"/>
  <c r="I794" i="1"/>
  <c r="A794" i="1"/>
  <c r="L794" i="1" s="1"/>
  <c r="N793" i="1"/>
  <c r="J793" i="1"/>
  <c r="H793" i="1"/>
  <c r="G793" i="1"/>
  <c r="F793" i="1"/>
  <c r="K793" i="1" s="1"/>
  <c r="A793" i="1"/>
  <c r="I793" i="1" s="1"/>
  <c r="O793" i="1" s="1"/>
  <c r="I792" i="1"/>
  <c r="C792" i="1"/>
  <c r="D792" i="1" s="1"/>
  <c r="E792" i="1" s="1"/>
  <c r="B792" i="1"/>
  <c r="A792" i="1"/>
  <c r="L792" i="1" s="1"/>
  <c r="P791" i="1"/>
  <c r="L791" i="1"/>
  <c r="J791" i="1"/>
  <c r="I791" i="1"/>
  <c r="O791" i="1" s="1"/>
  <c r="H791" i="1"/>
  <c r="Q791" i="1" s="1"/>
  <c r="G791" i="1"/>
  <c r="D791" i="1"/>
  <c r="C791" i="1"/>
  <c r="A791" i="1"/>
  <c r="F791" i="1" s="1"/>
  <c r="K791" i="1" s="1"/>
  <c r="A790" i="1"/>
  <c r="F789" i="1"/>
  <c r="K789" i="1" s="1"/>
  <c r="A789" i="1"/>
  <c r="J789" i="1" s="1"/>
  <c r="L788" i="1"/>
  <c r="J788" i="1"/>
  <c r="G788" i="1"/>
  <c r="O788" i="1" s="1"/>
  <c r="F788" i="1"/>
  <c r="K788" i="1" s="1"/>
  <c r="C788" i="1"/>
  <c r="D788" i="1" s="1"/>
  <c r="A788" i="1"/>
  <c r="I788" i="1" s="1"/>
  <c r="N787" i="1"/>
  <c r="L787" i="1"/>
  <c r="K787" i="1"/>
  <c r="J787" i="1"/>
  <c r="H787" i="1"/>
  <c r="Q787" i="1" s="1"/>
  <c r="G787" i="1"/>
  <c r="P787" i="1" s="1"/>
  <c r="F787" i="1"/>
  <c r="E787" i="1"/>
  <c r="D787" i="1"/>
  <c r="B787" i="1" s="1"/>
  <c r="C787" i="1"/>
  <c r="A787" i="1"/>
  <c r="I787" i="1" s="1"/>
  <c r="H786" i="1"/>
  <c r="A786" i="1"/>
  <c r="L786" i="1" s="1"/>
  <c r="O785" i="1"/>
  <c r="I785" i="1"/>
  <c r="H785" i="1"/>
  <c r="N785" i="1" s="1"/>
  <c r="G785" i="1"/>
  <c r="F785" i="1"/>
  <c r="K785" i="1" s="1"/>
  <c r="A785" i="1"/>
  <c r="H784" i="1"/>
  <c r="Q784" i="1" s="1"/>
  <c r="G784" i="1"/>
  <c r="F784" i="1"/>
  <c r="K784" i="1" s="1"/>
  <c r="C784" i="1"/>
  <c r="D784" i="1" s="1"/>
  <c r="A784" i="1"/>
  <c r="L784" i="1" s="1"/>
  <c r="O783" i="1"/>
  <c r="L783" i="1"/>
  <c r="K783" i="1"/>
  <c r="I783" i="1"/>
  <c r="G783" i="1"/>
  <c r="F783" i="1"/>
  <c r="C783" i="1"/>
  <c r="D783" i="1" s="1"/>
  <c r="E783" i="1" s="1"/>
  <c r="A783" i="1"/>
  <c r="J783" i="1" s="1"/>
  <c r="P783" i="1" s="1"/>
  <c r="A782" i="1"/>
  <c r="L781" i="1"/>
  <c r="I781" i="1"/>
  <c r="O781" i="1" s="1"/>
  <c r="C781" i="1"/>
  <c r="D781" i="1" s="1"/>
  <c r="A781" i="1"/>
  <c r="G781" i="1" s="1"/>
  <c r="Q780" i="1"/>
  <c r="L780" i="1"/>
  <c r="I780" i="1"/>
  <c r="G780" i="1"/>
  <c r="C780" i="1"/>
  <c r="D780" i="1" s="1"/>
  <c r="A780" i="1"/>
  <c r="H780" i="1" s="1"/>
  <c r="O779" i="1"/>
  <c r="L779" i="1"/>
  <c r="J779" i="1"/>
  <c r="P779" i="1" s="1"/>
  <c r="H779" i="1"/>
  <c r="Q779" i="1" s="1"/>
  <c r="G779" i="1"/>
  <c r="F779" i="1"/>
  <c r="K779" i="1" s="1"/>
  <c r="D779" i="1"/>
  <c r="E779" i="1" s="1"/>
  <c r="C779" i="1"/>
  <c r="B779" i="1"/>
  <c r="A779" i="1"/>
  <c r="I779" i="1" s="1"/>
  <c r="I778" i="1"/>
  <c r="F778" i="1"/>
  <c r="K778" i="1" s="1"/>
  <c r="A778" i="1"/>
  <c r="J778" i="1" s="1"/>
  <c r="N777" i="1"/>
  <c r="L777" i="1"/>
  <c r="I777" i="1"/>
  <c r="O777" i="1" s="1"/>
  <c r="H777" i="1"/>
  <c r="M777" i="1" s="1"/>
  <c r="G777" i="1"/>
  <c r="F777" i="1"/>
  <c r="K777" i="1" s="1"/>
  <c r="A777" i="1"/>
  <c r="C777" i="1" s="1"/>
  <c r="D777" i="1" s="1"/>
  <c r="H776" i="1"/>
  <c r="Q776" i="1" s="1"/>
  <c r="G776" i="1"/>
  <c r="F776" i="1"/>
  <c r="K776" i="1" s="1"/>
  <c r="C776" i="1"/>
  <c r="D776" i="1" s="1"/>
  <c r="A776" i="1"/>
  <c r="L776" i="1" s="1"/>
  <c r="O775" i="1"/>
  <c r="L775" i="1"/>
  <c r="K775" i="1"/>
  <c r="I775" i="1"/>
  <c r="G775" i="1"/>
  <c r="F775" i="1"/>
  <c r="C775" i="1"/>
  <c r="D775" i="1" s="1"/>
  <c r="E775" i="1" s="1"/>
  <c r="B775" i="1"/>
  <c r="A775" i="1"/>
  <c r="J775" i="1" s="1"/>
  <c r="P775" i="1" s="1"/>
  <c r="J774" i="1"/>
  <c r="A774" i="1"/>
  <c r="L773" i="1"/>
  <c r="I773" i="1"/>
  <c r="O773" i="1" s="1"/>
  <c r="C773" i="1"/>
  <c r="D773" i="1" s="1"/>
  <c r="A773" i="1"/>
  <c r="G773" i="1" s="1"/>
  <c r="Q772" i="1"/>
  <c r="L772" i="1"/>
  <c r="I772" i="1"/>
  <c r="O772" i="1" s="1"/>
  <c r="G772" i="1"/>
  <c r="C772" i="1"/>
  <c r="D772" i="1" s="1"/>
  <c r="A772" i="1"/>
  <c r="H772" i="1" s="1"/>
  <c r="N772" i="1" s="1"/>
  <c r="O771" i="1"/>
  <c r="L771" i="1"/>
  <c r="J771" i="1"/>
  <c r="P771" i="1" s="1"/>
  <c r="H771" i="1"/>
  <c r="Q771" i="1" s="1"/>
  <c r="G771" i="1"/>
  <c r="F771" i="1"/>
  <c r="K771" i="1" s="1"/>
  <c r="D771" i="1"/>
  <c r="E771" i="1" s="1"/>
  <c r="C771" i="1"/>
  <c r="B771" i="1"/>
  <c r="A771" i="1"/>
  <c r="I771" i="1" s="1"/>
  <c r="I770" i="1"/>
  <c r="F770" i="1"/>
  <c r="K770" i="1" s="1"/>
  <c r="A770" i="1"/>
  <c r="J770" i="1" s="1"/>
  <c r="H769" i="1"/>
  <c r="A769" i="1"/>
  <c r="L769" i="1" s="1"/>
  <c r="I768" i="1"/>
  <c r="A768" i="1"/>
  <c r="J767" i="1"/>
  <c r="H767" i="1"/>
  <c r="N767" i="1" s="1"/>
  <c r="G767" i="1"/>
  <c r="C767" i="1"/>
  <c r="D767" i="1" s="1"/>
  <c r="A767" i="1"/>
  <c r="F767" i="1" s="1"/>
  <c r="K767" i="1" s="1"/>
  <c r="L766" i="1"/>
  <c r="H766" i="1"/>
  <c r="C766" i="1"/>
  <c r="D766" i="1" s="1"/>
  <c r="A766" i="1"/>
  <c r="G766" i="1" s="1"/>
  <c r="A765" i="1"/>
  <c r="N764" i="1"/>
  <c r="L764" i="1"/>
  <c r="J764" i="1"/>
  <c r="P764" i="1" s="1"/>
  <c r="H764" i="1"/>
  <c r="Q764" i="1" s="1"/>
  <c r="G764" i="1"/>
  <c r="F764" i="1"/>
  <c r="K764" i="1" s="1"/>
  <c r="E764" i="1"/>
  <c r="C764" i="1"/>
  <c r="D764" i="1" s="1"/>
  <c r="B764" i="1" s="1"/>
  <c r="A764" i="1"/>
  <c r="I764" i="1" s="1"/>
  <c r="O764" i="1" s="1"/>
  <c r="L763" i="1"/>
  <c r="G763" i="1"/>
  <c r="F763" i="1"/>
  <c r="K763" i="1" s="1"/>
  <c r="C763" i="1"/>
  <c r="D763" i="1" s="1"/>
  <c r="A763" i="1"/>
  <c r="J763" i="1" s="1"/>
  <c r="L762" i="1"/>
  <c r="J762" i="1"/>
  <c r="H762" i="1"/>
  <c r="G762" i="1"/>
  <c r="P762" i="1" s="1"/>
  <c r="F762" i="1"/>
  <c r="K762" i="1" s="1"/>
  <c r="D762" i="1"/>
  <c r="A762" i="1"/>
  <c r="C762" i="1" s="1"/>
  <c r="I761" i="1"/>
  <c r="H761" i="1"/>
  <c r="Q761" i="1" s="1"/>
  <c r="A761" i="1"/>
  <c r="F760" i="1"/>
  <c r="K760" i="1" s="1"/>
  <c r="A760" i="1"/>
  <c r="J760" i="1" s="1"/>
  <c r="J759" i="1"/>
  <c r="H759" i="1"/>
  <c r="G759" i="1"/>
  <c r="C759" i="1"/>
  <c r="D759" i="1" s="1"/>
  <c r="A759" i="1"/>
  <c r="F759" i="1" s="1"/>
  <c r="K759" i="1" s="1"/>
  <c r="L758" i="1"/>
  <c r="H758" i="1"/>
  <c r="C758" i="1"/>
  <c r="D758" i="1" s="1"/>
  <c r="A758" i="1"/>
  <c r="G758" i="1" s="1"/>
  <c r="A757" i="1"/>
  <c r="N756" i="1"/>
  <c r="L756" i="1"/>
  <c r="J756" i="1"/>
  <c r="P756" i="1" s="1"/>
  <c r="H756" i="1"/>
  <c r="Q756" i="1" s="1"/>
  <c r="G756" i="1"/>
  <c r="F756" i="1"/>
  <c r="K756" i="1" s="1"/>
  <c r="E756" i="1"/>
  <c r="C756" i="1"/>
  <c r="D756" i="1" s="1"/>
  <c r="B756" i="1" s="1"/>
  <c r="A756" i="1"/>
  <c r="I756" i="1" s="1"/>
  <c r="O756" i="1" s="1"/>
  <c r="L755" i="1"/>
  <c r="G755" i="1"/>
  <c r="F755" i="1"/>
  <c r="K755" i="1" s="1"/>
  <c r="C755" i="1"/>
  <c r="D755" i="1" s="1"/>
  <c r="A755" i="1"/>
  <c r="J755" i="1" s="1"/>
  <c r="L754" i="1"/>
  <c r="J754" i="1"/>
  <c r="H754" i="1"/>
  <c r="G754" i="1"/>
  <c r="P754" i="1" s="1"/>
  <c r="F754" i="1"/>
  <c r="K754" i="1" s="1"/>
  <c r="A754" i="1"/>
  <c r="C754" i="1" s="1"/>
  <c r="D754" i="1" s="1"/>
  <c r="A753" i="1"/>
  <c r="A752" i="1"/>
  <c r="J752" i="1" s="1"/>
  <c r="K751" i="1"/>
  <c r="J751" i="1"/>
  <c r="H751" i="1"/>
  <c r="G751" i="1"/>
  <c r="P751" i="1" s="1"/>
  <c r="C751" i="1"/>
  <c r="D751" i="1" s="1"/>
  <c r="A751" i="1"/>
  <c r="F751" i="1" s="1"/>
  <c r="I750" i="1"/>
  <c r="H750" i="1"/>
  <c r="A750" i="1"/>
  <c r="L750" i="1" s="1"/>
  <c r="I749" i="1"/>
  <c r="A749" i="1"/>
  <c r="L749" i="1" s="1"/>
  <c r="N748" i="1"/>
  <c r="L748" i="1"/>
  <c r="K748" i="1"/>
  <c r="J748" i="1"/>
  <c r="P748" i="1" s="1"/>
  <c r="H748" i="1"/>
  <c r="Q748" i="1" s="1"/>
  <c r="G748" i="1"/>
  <c r="F748" i="1"/>
  <c r="C748" i="1"/>
  <c r="D748" i="1" s="1"/>
  <c r="E748" i="1" s="1"/>
  <c r="B748" i="1"/>
  <c r="A748" i="1"/>
  <c r="I748" i="1" s="1"/>
  <c r="L747" i="1"/>
  <c r="K747" i="1"/>
  <c r="G747" i="1"/>
  <c r="F747" i="1"/>
  <c r="C747" i="1"/>
  <c r="D747" i="1" s="1"/>
  <c r="A747" i="1"/>
  <c r="J747" i="1" s="1"/>
  <c r="P747" i="1" s="1"/>
  <c r="L746" i="1"/>
  <c r="J746" i="1"/>
  <c r="H746" i="1"/>
  <c r="G746" i="1"/>
  <c r="P746" i="1" s="1"/>
  <c r="F746" i="1"/>
  <c r="K746" i="1" s="1"/>
  <c r="A746" i="1"/>
  <c r="C746" i="1" s="1"/>
  <c r="D746" i="1" s="1"/>
  <c r="M745" i="1"/>
  <c r="I745" i="1"/>
  <c r="H745" i="1"/>
  <c r="Q745" i="1" s="1"/>
  <c r="F745" i="1"/>
  <c r="K745" i="1" s="1"/>
  <c r="A745" i="1"/>
  <c r="J744" i="1"/>
  <c r="P744" i="1" s="1"/>
  <c r="G744" i="1"/>
  <c r="F744" i="1"/>
  <c r="K744" i="1" s="1"/>
  <c r="A744" i="1"/>
  <c r="H743" i="1"/>
  <c r="G743" i="1"/>
  <c r="A743" i="1"/>
  <c r="Q742" i="1"/>
  <c r="J742" i="1"/>
  <c r="H742" i="1"/>
  <c r="C742" i="1"/>
  <c r="D742" i="1" s="1"/>
  <c r="A742" i="1"/>
  <c r="I742" i="1" s="1"/>
  <c r="J741" i="1"/>
  <c r="I741" i="1"/>
  <c r="C741" i="1"/>
  <c r="D741" i="1" s="1"/>
  <c r="A741" i="1"/>
  <c r="N740" i="1"/>
  <c r="M740" i="1"/>
  <c r="L740" i="1"/>
  <c r="K740" i="1"/>
  <c r="J740" i="1"/>
  <c r="P740" i="1" s="1"/>
  <c r="H740" i="1"/>
  <c r="Q740" i="1" s="1"/>
  <c r="G740" i="1"/>
  <c r="F740" i="1"/>
  <c r="C740" i="1"/>
  <c r="D740" i="1" s="1"/>
  <c r="A740" i="1"/>
  <c r="I740" i="1" s="1"/>
  <c r="O740" i="1" s="1"/>
  <c r="L739" i="1"/>
  <c r="G739" i="1"/>
  <c r="F739" i="1"/>
  <c r="K739" i="1" s="1"/>
  <c r="C739" i="1"/>
  <c r="D739" i="1" s="1"/>
  <c r="A739" i="1"/>
  <c r="J739" i="1" s="1"/>
  <c r="P738" i="1"/>
  <c r="N738" i="1"/>
  <c r="L738" i="1"/>
  <c r="J738" i="1"/>
  <c r="H738" i="1"/>
  <c r="Q738" i="1" s="1"/>
  <c r="G738" i="1"/>
  <c r="F738" i="1"/>
  <c r="K738" i="1" s="1"/>
  <c r="D738" i="1"/>
  <c r="A738" i="1"/>
  <c r="C738" i="1" s="1"/>
  <c r="I737" i="1"/>
  <c r="H737" i="1"/>
  <c r="G737" i="1"/>
  <c r="O737" i="1" s="1"/>
  <c r="F737" i="1"/>
  <c r="K737" i="1" s="1"/>
  <c r="C737" i="1"/>
  <c r="D737" i="1" s="1"/>
  <c r="B737" i="1" s="1"/>
  <c r="A737" i="1"/>
  <c r="O736" i="1"/>
  <c r="J736" i="1"/>
  <c r="P736" i="1" s="1"/>
  <c r="I736" i="1"/>
  <c r="G736" i="1"/>
  <c r="D736" i="1"/>
  <c r="A736" i="1"/>
  <c r="C736" i="1" s="1"/>
  <c r="J735" i="1"/>
  <c r="P735" i="1" s="1"/>
  <c r="I735" i="1"/>
  <c r="O735" i="1" s="1"/>
  <c r="G735" i="1"/>
  <c r="A735" i="1"/>
  <c r="F734" i="1"/>
  <c r="K734" i="1" s="1"/>
  <c r="A734" i="1"/>
  <c r="G734" i="1" s="1"/>
  <c r="L733" i="1"/>
  <c r="G733" i="1"/>
  <c r="A733" i="1"/>
  <c r="J733" i="1" s="1"/>
  <c r="P733" i="1" s="1"/>
  <c r="L732" i="1"/>
  <c r="K732" i="1"/>
  <c r="J732" i="1"/>
  <c r="P732" i="1" s="1"/>
  <c r="H732" i="1"/>
  <c r="G732" i="1"/>
  <c r="F732" i="1"/>
  <c r="D732" i="1"/>
  <c r="E732" i="1" s="1"/>
  <c r="C732" i="1"/>
  <c r="A732" i="1"/>
  <c r="I732" i="1" s="1"/>
  <c r="O732" i="1" s="1"/>
  <c r="F731" i="1"/>
  <c r="K731" i="1" s="1"/>
  <c r="A731" i="1"/>
  <c r="I731" i="1" s="1"/>
  <c r="L730" i="1"/>
  <c r="J730" i="1"/>
  <c r="P730" i="1" s="1"/>
  <c r="H730" i="1"/>
  <c r="Q730" i="1" s="1"/>
  <c r="G730" i="1"/>
  <c r="F730" i="1"/>
  <c r="K730" i="1" s="1"/>
  <c r="A730" i="1"/>
  <c r="C730" i="1" s="1"/>
  <c r="D730" i="1" s="1"/>
  <c r="I729" i="1"/>
  <c r="H729" i="1"/>
  <c r="Q729" i="1" s="1"/>
  <c r="A729" i="1"/>
  <c r="P728" i="1"/>
  <c r="J728" i="1"/>
  <c r="H728" i="1"/>
  <c r="Q728" i="1" s="1"/>
  <c r="G728" i="1"/>
  <c r="F728" i="1"/>
  <c r="K728" i="1" s="1"/>
  <c r="D728" i="1"/>
  <c r="E728" i="1" s="1"/>
  <c r="A728" i="1"/>
  <c r="C728" i="1" s="1"/>
  <c r="A727" i="1"/>
  <c r="L726" i="1"/>
  <c r="J726" i="1"/>
  <c r="P726" i="1" s="1"/>
  <c r="I726" i="1"/>
  <c r="O726" i="1" s="1"/>
  <c r="H726" i="1"/>
  <c r="F726" i="1"/>
  <c r="K726" i="1" s="1"/>
  <c r="C726" i="1"/>
  <c r="D726" i="1" s="1"/>
  <c r="A726" i="1"/>
  <c r="G726" i="1" s="1"/>
  <c r="L725" i="1"/>
  <c r="J725" i="1"/>
  <c r="I725" i="1"/>
  <c r="O725" i="1" s="1"/>
  <c r="C725" i="1"/>
  <c r="D725" i="1" s="1"/>
  <c r="A725" i="1"/>
  <c r="G725" i="1" s="1"/>
  <c r="N724" i="1"/>
  <c r="L724" i="1"/>
  <c r="K724" i="1"/>
  <c r="J724" i="1"/>
  <c r="P724" i="1" s="1"/>
  <c r="H724" i="1"/>
  <c r="Q724" i="1" s="1"/>
  <c r="G724" i="1"/>
  <c r="F724" i="1"/>
  <c r="C724" i="1"/>
  <c r="D724" i="1" s="1"/>
  <c r="A724" i="1"/>
  <c r="I724" i="1" s="1"/>
  <c r="O724" i="1" s="1"/>
  <c r="I723" i="1"/>
  <c r="O723" i="1" s="1"/>
  <c r="G723" i="1"/>
  <c r="F723" i="1"/>
  <c r="K723" i="1" s="1"/>
  <c r="C723" i="1"/>
  <c r="D723" i="1" s="1"/>
  <c r="A723" i="1"/>
  <c r="P722" i="1"/>
  <c r="N722" i="1"/>
  <c r="L722" i="1"/>
  <c r="J722" i="1"/>
  <c r="H722" i="1"/>
  <c r="Q722" i="1" s="1"/>
  <c r="G722" i="1"/>
  <c r="F722" i="1"/>
  <c r="K722" i="1" s="1"/>
  <c r="D722" i="1"/>
  <c r="A722" i="1"/>
  <c r="C722" i="1" s="1"/>
  <c r="K721" i="1"/>
  <c r="I721" i="1"/>
  <c r="F721" i="1"/>
  <c r="C721" i="1"/>
  <c r="D721" i="1" s="1"/>
  <c r="B721" i="1" s="1"/>
  <c r="A721" i="1"/>
  <c r="G720" i="1"/>
  <c r="A720" i="1"/>
  <c r="C720" i="1" s="1"/>
  <c r="D720" i="1" s="1"/>
  <c r="H719" i="1"/>
  <c r="Q719" i="1" s="1"/>
  <c r="A719" i="1"/>
  <c r="J719" i="1" s="1"/>
  <c r="N718" i="1"/>
  <c r="I718" i="1"/>
  <c r="O718" i="1" s="1"/>
  <c r="H718" i="1"/>
  <c r="Q718" i="1" s="1"/>
  <c r="C718" i="1"/>
  <c r="D718" i="1" s="1"/>
  <c r="A718" i="1"/>
  <c r="G718" i="1" s="1"/>
  <c r="J717" i="1"/>
  <c r="P717" i="1" s="1"/>
  <c r="G717" i="1"/>
  <c r="D717" i="1"/>
  <c r="C717" i="1"/>
  <c r="A717" i="1"/>
  <c r="I717" i="1" s="1"/>
  <c r="O717" i="1" s="1"/>
  <c r="P716" i="1"/>
  <c r="L716" i="1"/>
  <c r="K716" i="1"/>
  <c r="J716" i="1"/>
  <c r="H716" i="1"/>
  <c r="Q716" i="1" s="1"/>
  <c r="G716" i="1"/>
  <c r="F716" i="1"/>
  <c r="D716" i="1"/>
  <c r="E716" i="1" s="1"/>
  <c r="C716" i="1"/>
  <c r="B716" i="1"/>
  <c r="A716" i="1"/>
  <c r="I716" i="1" s="1"/>
  <c r="O716" i="1" s="1"/>
  <c r="A715" i="1"/>
  <c r="L714" i="1"/>
  <c r="I714" i="1"/>
  <c r="H714" i="1"/>
  <c r="Q714" i="1" s="1"/>
  <c r="A714" i="1"/>
  <c r="C714" i="1" s="1"/>
  <c r="D714" i="1" s="1"/>
  <c r="H713" i="1"/>
  <c r="G713" i="1"/>
  <c r="C713" i="1"/>
  <c r="D713" i="1" s="1"/>
  <c r="E713" i="1" s="1"/>
  <c r="A713" i="1"/>
  <c r="L713" i="1" s="1"/>
  <c r="L712" i="1"/>
  <c r="K712" i="1"/>
  <c r="I712" i="1"/>
  <c r="H712" i="1"/>
  <c r="G712" i="1"/>
  <c r="O712" i="1" s="1"/>
  <c r="F712" i="1"/>
  <c r="C712" i="1"/>
  <c r="D712" i="1" s="1"/>
  <c r="E712" i="1" s="1"/>
  <c r="A712" i="1"/>
  <c r="J712" i="1" s="1"/>
  <c r="P712" i="1" s="1"/>
  <c r="J711" i="1"/>
  <c r="A711" i="1"/>
  <c r="N710" i="1"/>
  <c r="L710" i="1"/>
  <c r="J710" i="1"/>
  <c r="P710" i="1" s="1"/>
  <c r="H710" i="1"/>
  <c r="Q710" i="1" s="1"/>
  <c r="G710" i="1"/>
  <c r="F710" i="1"/>
  <c r="K710" i="1" s="1"/>
  <c r="C710" i="1"/>
  <c r="D710" i="1" s="1"/>
  <c r="E710" i="1" s="1"/>
  <c r="A710" i="1"/>
  <c r="I710" i="1" s="1"/>
  <c r="K709" i="1"/>
  <c r="G709" i="1"/>
  <c r="F709" i="1"/>
  <c r="C709" i="1"/>
  <c r="D709" i="1" s="1"/>
  <c r="A709" i="1"/>
  <c r="L709" i="1" s="1"/>
  <c r="P708" i="1"/>
  <c r="L708" i="1"/>
  <c r="J708" i="1"/>
  <c r="H708" i="1"/>
  <c r="G708" i="1"/>
  <c r="A708" i="1"/>
  <c r="F708" i="1" s="1"/>
  <c r="K708" i="1" s="1"/>
  <c r="A707" i="1"/>
  <c r="A706" i="1"/>
  <c r="O705" i="1"/>
  <c r="L705" i="1"/>
  <c r="J705" i="1"/>
  <c r="H705" i="1"/>
  <c r="Q705" i="1" s="1"/>
  <c r="G705" i="1"/>
  <c r="C705" i="1"/>
  <c r="D705" i="1" s="1"/>
  <c r="E705" i="1" s="1"/>
  <c r="B705" i="1"/>
  <c r="A705" i="1"/>
  <c r="I705" i="1" s="1"/>
  <c r="M705" i="1" s="1"/>
  <c r="L704" i="1"/>
  <c r="K704" i="1"/>
  <c r="H704" i="1"/>
  <c r="F704" i="1"/>
  <c r="C704" i="1"/>
  <c r="D704" i="1" s="1"/>
  <c r="A704" i="1"/>
  <c r="J704" i="1" s="1"/>
  <c r="A703" i="1"/>
  <c r="N702" i="1"/>
  <c r="M702" i="1"/>
  <c r="L702" i="1"/>
  <c r="J702" i="1"/>
  <c r="P702" i="1" s="1"/>
  <c r="H702" i="1"/>
  <c r="Q702" i="1" s="1"/>
  <c r="G702" i="1"/>
  <c r="F702" i="1"/>
  <c r="K702" i="1" s="1"/>
  <c r="C702" i="1"/>
  <c r="D702" i="1" s="1"/>
  <c r="A702" i="1"/>
  <c r="I702" i="1" s="1"/>
  <c r="O702" i="1" s="1"/>
  <c r="G701" i="1"/>
  <c r="F701" i="1"/>
  <c r="K701" i="1" s="1"/>
  <c r="C701" i="1"/>
  <c r="D701" i="1" s="1"/>
  <c r="A701" i="1"/>
  <c r="L701" i="1" s="1"/>
  <c r="L700" i="1"/>
  <c r="J700" i="1"/>
  <c r="H700" i="1"/>
  <c r="G700" i="1"/>
  <c r="P700" i="1" s="1"/>
  <c r="A700" i="1"/>
  <c r="F700" i="1" s="1"/>
  <c r="K700" i="1" s="1"/>
  <c r="H699" i="1"/>
  <c r="E699" i="1"/>
  <c r="C699" i="1"/>
  <c r="D699" i="1" s="1"/>
  <c r="B699" i="1" s="1"/>
  <c r="A699" i="1"/>
  <c r="I699" i="1" s="1"/>
  <c r="L698" i="1"/>
  <c r="J698" i="1"/>
  <c r="I698" i="1"/>
  <c r="F698" i="1"/>
  <c r="K698" i="1" s="1"/>
  <c r="A698" i="1"/>
  <c r="L697" i="1"/>
  <c r="J697" i="1"/>
  <c r="P697" i="1" s="1"/>
  <c r="H697" i="1"/>
  <c r="Q697" i="1" s="1"/>
  <c r="G697" i="1"/>
  <c r="E697" i="1"/>
  <c r="C697" i="1"/>
  <c r="D697" i="1" s="1"/>
  <c r="B697" i="1"/>
  <c r="A697" i="1"/>
  <c r="I697" i="1" s="1"/>
  <c r="O697" i="1" s="1"/>
  <c r="L696" i="1"/>
  <c r="K696" i="1"/>
  <c r="H696" i="1"/>
  <c r="F696" i="1"/>
  <c r="C696" i="1"/>
  <c r="D696" i="1" s="1"/>
  <c r="A696" i="1"/>
  <c r="J696" i="1" s="1"/>
  <c r="A695" i="1"/>
  <c r="P694" i="1"/>
  <c r="N694" i="1"/>
  <c r="L694" i="1"/>
  <c r="J694" i="1"/>
  <c r="H694" i="1"/>
  <c r="Q694" i="1" s="1"/>
  <c r="G694" i="1"/>
  <c r="F694" i="1"/>
  <c r="K694" i="1" s="1"/>
  <c r="E694" i="1"/>
  <c r="C694" i="1"/>
  <c r="D694" i="1" s="1"/>
  <c r="B694" i="1" s="1"/>
  <c r="A694" i="1"/>
  <c r="I694" i="1" s="1"/>
  <c r="O694" i="1" s="1"/>
  <c r="I693" i="1"/>
  <c r="O693" i="1" s="1"/>
  <c r="G693" i="1"/>
  <c r="A693" i="1"/>
  <c r="L692" i="1"/>
  <c r="J692" i="1"/>
  <c r="P692" i="1" s="1"/>
  <c r="H692" i="1"/>
  <c r="G692" i="1"/>
  <c r="A692" i="1"/>
  <c r="F692" i="1" s="1"/>
  <c r="K692" i="1" s="1"/>
  <c r="A691" i="1"/>
  <c r="A690" i="1"/>
  <c r="O689" i="1"/>
  <c r="M689" i="1"/>
  <c r="L689" i="1"/>
  <c r="J689" i="1"/>
  <c r="H689" i="1"/>
  <c r="Q689" i="1" s="1"/>
  <c r="G689" i="1"/>
  <c r="E689" i="1"/>
  <c r="D689" i="1"/>
  <c r="B689" i="1" s="1"/>
  <c r="C689" i="1"/>
  <c r="A689" i="1"/>
  <c r="I689" i="1" s="1"/>
  <c r="L688" i="1"/>
  <c r="K688" i="1"/>
  <c r="H688" i="1"/>
  <c r="Q688" i="1" s="1"/>
  <c r="F688" i="1"/>
  <c r="C688" i="1"/>
  <c r="D688" i="1" s="1"/>
  <c r="A688" i="1"/>
  <c r="J688" i="1" s="1"/>
  <c r="F687" i="1"/>
  <c r="K687" i="1" s="1"/>
  <c r="A687" i="1"/>
  <c r="L687" i="1" s="1"/>
  <c r="L686" i="1"/>
  <c r="J686" i="1"/>
  <c r="P686" i="1" s="1"/>
  <c r="H686" i="1"/>
  <c r="Q686" i="1" s="1"/>
  <c r="G686" i="1"/>
  <c r="F686" i="1"/>
  <c r="K686" i="1" s="1"/>
  <c r="E686" i="1"/>
  <c r="C686" i="1"/>
  <c r="D686" i="1" s="1"/>
  <c r="B686" i="1"/>
  <c r="A686" i="1"/>
  <c r="I686" i="1" s="1"/>
  <c r="O686" i="1" s="1"/>
  <c r="G685" i="1"/>
  <c r="F685" i="1"/>
  <c r="K685" i="1" s="1"/>
  <c r="C685" i="1"/>
  <c r="D685" i="1" s="1"/>
  <c r="A685" i="1"/>
  <c r="I685" i="1" s="1"/>
  <c r="O685" i="1" s="1"/>
  <c r="L684" i="1"/>
  <c r="J684" i="1"/>
  <c r="P684" i="1" s="1"/>
  <c r="I684" i="1"/>
  <c r="O684" i="1" s="1"/>
  <c r="H684" i="1"/>
  <c r="Q684" i="1" s="1"/>
  <c r="G684" i="1"/>
  <c r="A684" i="1"/>
  <c r="C683" i="1"/>
  <c r="D683" i="1" s="1"/>
  <c r="A683" i="1"/>
  <c r="J683" i="1" s="1"/>
  <c r="J682" i="1"/>
  <c r="I682" i="1"/>
  <c r="A682" i="1"/>
  <c r="H682" i="1" s="1"/>
  <c r="P681" i="1"/>
  <c r="M681" i="1"/>
  <c r="L681" i="1"/>
  <c r="J681" i="1"/>
  <c r="H681" i="1"/>
  <c r="G681" i="1"/>
  <c r="O681" i="1" s="1"/>
  <c r="E681" i="1"/>
  <c r="D681" i="1"/>
  <c r="B681" i="1" s="1"/>
  <c r="C681" i="1"/>
  <c r="A681" i="1"/>
  <c r="I681" i="1" s="1"/>
  <c r="C680" i="1"/>
  <c r="D680" i="1" s="1"/>
  <c r="A680" i="1"/>
  <c r="I680" i="1" s="1"/>
  <c r="J679" i="1"/>
  <c r="P679" i="1" s="1"/>
  <c r="I679" i="1"/>
  <c r="O679" i="1" s="1"/>
  <c r="G679" i="1"/>
  <c r="F679" i="1"/>
  <c r="K679" i="1" s="1"/>
  <c r="A679" i="1"/>
  <c r="O678" i="1"/>
  <c r="M678" i="1"/>
  <c r="L678" i="1"/>
  <c r="J678" i="1"/>
  <c r="H678" i="1"/>
  <c r="Q678" i="1" s="1"/>
  <c r="G678" i="1"/>
  <c r="N678" i="1" s="1"/>
  <c r="F678" i="1"/>
  <c r="K678" i="1" s="1"/>
  <c r="E678" i="1"/>
  <c r="C678" i="1"/>
  <c r="D678" i="1" s="1"/>
  <c r="B678" i="1" s="1"/>
  <c r="A678" i="1"/>
  <c r="I678" i="1" s="1"/>
  <c r="C677" i="1"/>
  <c r="D677" i="1" s="1"/>
  <c r="A677" i="1"/>
  <c r="J677" i="1" s="1"/>
  <c r="J676" i="1"/>
  <c r="P676" i="1" s="1"/>
  <c r="I676" i="1"/>
  <c r="O676" i="1" s="1"/>
  <c r="H676" i="1"/>
  <c r="N676" i="1" s="1"/>
  <c r="G676" i="1"/>
  <c r="A676" i="1"/>
  <c r="Q675" i="1"/>
  <c r="J675" i="1"/>
  <c r="H675" i="1"/>
  <c r="F675" i="1"/>
  <c r="K675" i="1" s="1"/>
  <c r="E675" i="1"/>
  <c r="C675" i="1"/>
  <c r="D675" i="1" s="1"/>
  <c r="B675" i="1" s="1"/>
  <c r="A675" i="1"/>
  <c r="I675" i="1" s="1"/>
  <c r="A674" i="1"/>
  <c r="L673" i="1"/>
  <c r="J673" i="1"/>
  <c r="H673" i="1"/>
  <c r="G673" i="1"/>
  <c r="E673" i="1"/>
  <c r="D673" i="1"/>
  <c r="B673" i="1" s="1"/>
  <c r="C673" i="1"/>
  <c r="A673" i="1"/>
  <c r="I673" i="1" s="1"/>
  <c r="D672" i="1"/>
  <c r="C672" i="1"/>
  <c r="A672" i="1"/>
  <c r="I672" i="1" s="1"/>
  <c r="J671" i="1"/>
  <c r="I671" i="1"/>
  <c r="A671" i="1"/>
  <c r="L670" i="1"/>
  <c r="J670" i="1"/>
  <c r="H670" i="1"/>
  <c r="Q670" i="1" s="1"/>
  <c r="G670" i="1"/>
  <c r="O670" i="1" s="1"/>
  <c r="F670" i="1"/>
  <c r="K670" i="1" s="1"/>
  <c r="C670" i="1"/>
  <c r="D670" i="1" s="1"/>
  <c r="A670" i="1"/>
  <c r="I670" i="1" s="1"/>
  <c r="L669" i="1"/>
  <c r="I669" i="1"/>
  <c r="H669" i="1"/>
  <c r="N669" i="1" s="1"/>
  <c r="G669" i="1"/>
  <c r="O669" i="1" s="1"/>
  <c r="F669" i="1"/>
  <c r="K669" i="1" s="1"/>
  <c r="C669" i="1"/>
  <c r="D669" i="1" s="1"/>
  <c r="A669" i="1"/>
  <c r="J669" i="1" s="1"/>
  <c r="N668" i="1"/>
  <c r="H668" i="1"/>
  <c r="Q668" i="1" s="1"/>
  <c r="G668" i="1"/>
  <c r="F668" i="1"/>
  <c r="K668" i="1" s="1"/>
  <c r="E668" i="1"/>
  <c r="D668" i="1"/>
  <c r="B668" i="1" s="1"/>
  <c r="A668" i="1"/>
  <c r="C668" i="1" s="1"/>
  <c r="O667" i="1"/>
  <c r="N667" i="1"/>
  <c r="M667" i="1"/>
  <c r="I667" i="1"/>
  <c r="H667" i="1"/>
  <c r="Q667" i="1" s="1"/>
  <c r="G667" i="1"/>
  <c r="F667" i="1"/>
  <c r="K667" i="1" s="1"/>
  <c r="E667" i="1"/>
  <c r="C667" i="1"/>
  <c r="D667" i="1" s="1"/>
  <c r="B667" i="1" s="1"/>
  <c r="A667" i="1"/>
  <c r="L667" i="1" s="1"/>
  <c r="L666" i="1"/>
  <c r="C666" i="1"/>
  <c r="D666" i="1" s="1"/>
  <c r="E666" i="1" s="1"/>
  <c r="B666" i="1"/>
  <c r="A666" i="1"/>
  <c r="J666" i="1" s="1"/>
  <c r="J665" i="1"/>
  <c r="A665" i="1"/>
  <c r="A664" i="1"/>
  <c r="Q663" i="1"/>
  <c r="I663" i="1"/>
  <c r="G663" i="1"/>
  <c r="A663" i="1"/>
  <c r="H663" i="1" s="1"/>
  <c r="L662" i="1"/>
  <c r="J662" i="1"/>
  <c r="H662" i="1"/>
  <c r="G662" i="1"/>
  <c r="P662" i="1" s="1"/>
  <c r="F662" i="1"/>
  <c r="K662" i="1" s="1"/>
  <c r="C662" i="1"/>
  <c r="D662" i="1" s="1"/>
  <c r="A662" i="1"/>
  <c r="I662" i="1" s="1"/>
  <c r="P661" i="1"/>
  <c r="O661" i="1"/>
  <c r="L661" i="1"/>
  <c r="I661" i="1"/>
  <c r="H661" i="1"/>
  <c r="G661" i="1"/>
  <c r="F661" i="1"/>
  <c r="K661" i="1" s="1"/>
  <c r="C661" i="1"/>
  <c r="D661" i="1" s="1"/>
  <c r="A661" i="1"/>
  <c r="J661" i="1" s="1"/>
  <c r="N660" i="1"/>
  <c r="H660" i="1"/>
  <c r="Q660" i="1" s="1"/>
  <c r="G660" i="1"/>
  <c r="F660" i="1"/>
  <c r="K660" i="1" s="1"/>
  <c r="E660" i="1"/>
  <c r="D660" i="1"/>
  <c r="B660" i="1" s="1"/>
  <c r="A660" i="1"/>
  <c r="C660" i="1" s="1"/>
  <c r="L659" i="1"/>
  <c r="J659" i="1"/>
  <c r="H659" i="1"/>
  <c r="Q659" i="1" s="1"/>
  <c r="G659" i="1"/>
  <c r="P659" i="1" s="1"/>
  <c r="F659" i="1"/>
  <c r="K659" i="1" s="1"/>
  <c r="A659" i="1"/>
  <c r="C659" i="1" s="1"/>
  <c r="D659" i="1" s="1"/>
  <c r="B659" i="1" s="1"/>
  <c r="H658" i="1"/>
  <c r="G658" i="1"/>
  <c r="N658" i="1" s="1"/>
  <c r="F658" i="1"/>
  <c r="K658" i="1" s="1"/>
  <c r="A658" i="1"/>
  <c r="L658" i="1" s="1"/>
  <c r="A657" i="1"/>
  <c r="J656" i="1"/>
  <c r="A656" i="1"/>
  <c r="J655" i="1"/>
  <c r="I655" i="1"/>
  <c r="C655" i="1"/>
  <c r="D655" i="1" s="1"/>
  <c r="E655" i="1" s="1"/>
  <c r="A655" i="1"/>
  <c r="L654" i="1"/>
  <c r="J654" i="1"/>
  <c r="C654" i="1"/>
  <c r="D654" i="1" s="1"/>
  <c r="A654" i="1"/>
  <c r="I654" i="1" s="1"/>
  <c r="N653" i="1"/>
  <c r="M653" i="1"/>
  <c r="L653" i="1"/>
  <c r="K653" i="1"/>
  <c r="J653" i="1"/>
  <c r="P653" i="1" s="1"/>
  <c r="H653" i="1"/>
  <c r="Q653" i="1" s="1"/>
  <c r="G653" i="1"/>
  <c r="F653" i="1"/>
  <c r="C653" i="1"/>
  <c r="D653" i="1" s="1"/>
  <c r="A653" i="1"/>
  <c r="I653" i="1" s="1"/>
  <c r="O653" i="1" s="1"/>
  <c r="L652" i="1"/>
  <c r="G652" i="1"/>
  <c r="F652" i="1"/>
  <c r="K652" i="1" s="1"/>
  <c r="D652" i="1"/>
  <c r="B652" i="1" s="1"/>
  <c r="C652" i="1"/>
  <c r="A652" i="1"/>
  <c r="J652" i="1" s="1"/>
  <c r="P652" i="1" s="1"/>
  <c r="L651" i="1"/>
  <c r="J651" i="1"/>
  <c r="H651" i="1"/>
  <c r="Q651" i="1" s="1"/>
  <c r="G651" i="1"/>
  <c r="P651" i="1" s="1"/>
  <c r="F651" i="1"/>
  <c r="K651" i="1" s="1"/>
  <c r="E651" i="1"/>
  <c r="A651" i="1"/>
  <c r="C651" i="1" s="1"/>
  <c r="D651" i="1" s="1"/>
  <c r="B651" i="1" s="1"/>
  <c r="H650" i="1"/>
  <c r="G650" i="1"/>
  <c r="F650" i="1"/>
  <c r="K650" i="1" s="1"/>
  <c r="A650" i="1"/>
  <c r="L650" i="1" s="1"/>
  <c r="H649" i="1"/>
  <c r="A649" i="1"/>
  <c r="C648" i="1"/>
  <c r="D648" i="1" s="1"/>
  <c r="E648" i="1" s="1"/>
  <c r="A648" i="1"/>
  <c r="A647" i="1"/>
  <c r="L646" i="1"/>
  <c r="J646" i="1"/>
  <c r="C646" i="1"/>
  <c r="D646" i="1" s="1"/>
  <c r="E646" i="1" s="1"/>
  <c r="B646" i="1"/>
  <c r="A646" i="1"/>
  <c r="I646" i="1" s="1"/>
  <c r="N645" i="1"/>
  <c r="L645" i="1"/>
  <c r="K645" i="1"/>
  <c r="J645" i="1"/>
  <c r="P645" i="1" s="1"/>
  <c r="H645" i="1"/>
  <c r="Q645" i="1" s="1"/>
  <c r="G645" i="1"/>
  <c r="F645" i="1"/>
  <c r="C645" i="1"/>
  <c r="D645" i="1" s="1"/>
  <c r="A645" i="1"/>
  <c r="I645" i="1" s="1"/>
  <c r="O645" i="1" s="1"/>
  <c r="L644" i="1"/>
  <c r="G644" i="1"/>
  <c r="F644" i="1"/>
  <c r="K644" i="1" s="1"/>
  <c r="C644" i="1"/>
  <c r="D644" i="1" s="1"/>
  <c r="A644" i="1"/>
  <c r="J644" i="1" s="1"/>
  <c r="L643" i="1"/>
  <c r="J643" i="1"/>
  <c r="H643" i="1"/>
  <c r="G643" i="1"/>
  <c r="P643" i="1" s="1"/>
  <c r="F643" i="1"/>
  <c r="K643" i="1" s="1"/>
  <c r="D643" i="1"/>
  <c r="E643" i="1" s="1"/>
  <c r="B643" i="1"/>
  <c r="A643" i="1"/>
  <c r="C643" i="1" s="1"/>
  <c r="Q642" i="1"/>
  <c r="I642" i="1"/>
  <c r="O642" i="1" s="1"/>
  <c r="H642" i="1"/>
  <c r="N642" i="1" s="1"/>
  <c r="G642" i="1"/>
  <c r="F642" i="1"/>
  <c r="K642" i="1" s="1"/>
  <c r="E642" i="1"/>
  <c r="C642" i="1"/>
  <c r="D642" i="1" s="1"/>
  <c r="B642" i="1" s="1"/>
  <c r="A642" i="1"/>
  <c r="A641" i="1"/>
  <c r="H640" i="1"/>
  <c r="A640" i="1"/>
  <c r="J640" i="1" s="1"/>
  <c r="N639" i="1"/>
  <c r="I639" i="1"/>
  <c r="O639" i="1" s="1"/>
  <c r="H639" i="1"/>
  <c r="M639" i="1" s="1"/>
  <c r="F639" i="1"/>
  <c r="K639" i="1" s="1"/>
  <c r="C639" i="1"/>
  <c r="D639" i="1" s="1"/>
  <c r="A639" i="1"/>
  <c r="G639" i="1" s="1"/>
  <c r="J638" i="1"/>
  <c r="C638" i="1"/>
  <c r="D638" i="1" s="1"/>
  <c r="A638" i="1"/>
  <c r="P637" i="1"/>
  <c r="L637" i="1"/>
  <c r="J637" i="1"/>
  <c r="H637" i="1"/>
  <c r="Q637" i="1" s="1"/>
  <c r="G637" i="1"/>
  <c r="F637" i="1"/>
  <c r="K637" i="1" s="1"/>
  <c r="D637" i="1"/>
  <c r="E637" i="1" s="1"/>
  <c r="C637" i="1"/>
  <c r="B637" i="1"/>
  <c r="A637" i="1"/>
  <c r="I637" i="1" s="1"/>
  <c r="O637" i="1" s="1"/>
  <c r="I636" i="1"/>
  <c r="O636" i="1" s="1"/>
  <c r="G636" i="1"/>
  <c r="F636" i="1"/>
  <c r="K636" i="1" s="1"/>
  <c r="A636" i="1"/>
  <c r="N635" i="1"/>
  <c r="L635" i="1"/>
  <c r="J635" i="1"/>
  <c r="P635" i="1" s="1"/>
  <c r="H635" i="1"/>
  <c r="Q635" i="1" s="1"/>
  <c r="G635" i="1"/>
  <c r="F635" i="1"/>
  <c r="K635" i="1" s="1"/>
  <c r="D635" i="1"/>
  <c r="E635" i="1" s="1"/>
  <c r="A635" i="1"/>
  <c r="C635" i="1" s="1"/>
  <c r="G634" i="1"/>
  <c r="A634" i="1"/>
  <c r="I634" i="1" s="1"/>
  <c r="O634" i="1" s="1"/>
  <c r="Q633" i="1"/>
  <c r="N633" i="1"/>
  <c r="J633" i="1"/>
  <c r="H633" i="1"/>
  <c r="G633" i="1"/>
  <c r="P633" i="1" s="1"/>
  <c r="F633" i="1"/>
  <c r="K633" i="1" s="1"/>
  <c r="D633" i="1"/>
  <c r="E633" i="1" s="1"/>
  <c r="B633" i="1"/>
  <c r="A633" i="1"/>
  <c r="C633" i="1" s="1"/>
  <c r="I632" i="1"/>
  <c r="C632" i="1"/>
  <c r="D632" i="1" s="1"/>
  <c r="E632" i="1" s="1"/>
  <c r="B632" i="1"/>
  <c r="A632" i="1"/>
  <c r="J632" i="1" s="1"/>
  <c r="P631" i="1"/>
  <c r="L631" i="1"/>
  <c r="J631" i="1"/>
  <c r="I631" i="1"/>
  <c r="O631" i="1" s="1"/>
  <c r="H631" i="1"/>
  <c r="Q631" i="1" s="1"/>
  <c r="F631" i="1"/>
  <c r="K631" i="1" s="1"/>
  <c r="D631" i="1"/>
  <c r="C631" i="1"/>
  <c r="A631" i="1"/>
  <c r="G631" i="1" s="1"/>
  <c r="A630" i="1"/>
  <c r="L629" i="1"/>
  <c r="K629" i="1"/>
  <c r="J629" i="1"/>
  <c r="P629" i="1" s="1"/>
  <c r="H629" i="1"/>
  <c r="Q629" i="1" s="1"/>
  <c r="G629" i="1"/>
  <c r="F629" i="1"/>
  <c r="C629" i="1"/>
  <c r="D629" i="1" s="1"/>
  <c r="A629" i="1"/>
  <c r="I629" i="1" s="1"/>
  <c r="O629" i="1" s="1"/>
  <c r="O628" i="1"/>
  <c r="K628" i="1"/>
  <c r="I628" i="1"/>
  <c r="G628" i="1"/>
  <c r="F628" i="1"/>
  <c r="C628" i="1"/>
  <c r="D628" i="1" s="1"/>
  <c r="B628" i="1" s="1"/>
  <c r="A628" i="1"/>
  <c r="A627" i="1"/>
  <c r="I626" i="1"/>
  <c r="C626" i="1"/>
  <c r="D626" i="1" s="1"/>
  <c r="E626" i="1" s="1"/>
  <c r="A626" i="1"/>
  <c r="L626" i="1" s="1"/>
  <c r="L625" i="1"/>
  <c r="H625" i="1"/>
  <c r="C625" i="1"/>
  <c r="D625" i="1" s="1"/>
  <c r="A625" i="1"/>
  <c r="G625" i="1" s="1"/>
  <c r="G624" i="1"/>
  <c r="A624" i="1"/>
  <c r="F624" i="1" s="1"/>
  <c r="K624" i="1" s="1"/>
  <c r="I623" i="1"/>
  <c r="O623" i="1" s="1"/>
  <c r="A623" i="1"/>
  <c r="G623" i="1" s="1"/>
  <c r="Q622" i="1"/>
  <c r="M622" i="1"/>
  <c r="L622" i="1"/>
  <c r="I622" i="1"/>
  <c r="O622" i="1" s="1"/>
  <c r="G622" i="1"/>
  <c r="N622" i="1" s="1"/>
  <c r="F622" i="1"/>
  <c r="K622" i="1" s="1"/>
  <c r="D622" i="1"/>
  <c r="C622" i="1"/>
  <c r="A622" i="1"/>
  <c r="H622" i="1" s="1"/>
  <c r="O621" i="1"/>
  <c r="M621" i="1"/>
  <c r="L621" i="1"/>
  <c r="J621" i="1"/>
  <c r="H621" i="1"/>
  <c r="Q621" i="1" s="1"/>
  <c r="G621" i="1"/>
  <c r="P621" i="1" s="1"/>
  <c r="F621" i="1"/>
  <c r="K621" i="1" s="1"/>
  <c r="C621" i="1"/>
  <c r="D621" i="1" s="1"/>
  <c r="A621" i="1"/>
  <c r="I621" i="1" s="1"/>
  <c r="L620" i="1"/>
  <c r="G620" i="1"/>
  <c r="P620" i="1" s="1"/>
  <c r="F620" i="1"/>
  <c r="K620" i="1" s="1"/>
  <c r="C620" i="1"/>
  <c r="D620" i="1" s="1"/>
  <c r="A620" i="1"/>
  <c r="J620" i="1" s="1"/>
  <c r="J619" i="1"/>
  <c r="A619" i="1"/>
  <c r="I618" i="1"/>
  <c r="C618" i="1"/>
  <c r="D618" i="1" s="1"/>
  <c r="E618" i="1" s="1"/>
  <c r="A618" i="1"/>
  <c r="L618" i="1" s="1"/>
  <c r="L617" i="1"/>
  <c r="H617" i="1"/>
  <c r="C617" i="1"/>
  <c r="D617" i="1" s="1"/>
  <c r="E617" i="1" s="1"/>
  <c r="A617" i="1"/>
  <c r="G617" i="1" s="1"/>
  <c r="J616" i="1"/>
  <c r="A616" i="1"/>
  <c r="I615" i="1"/>
  <c r="O615" i="1" s="1"/>
  <c r="A615" i="1"/>
  <c r="G615" i="1" s="1"/>
  <c r="Q614" i="1"/>
  <c r="M614" i="1"/>
  <c r="L614" i="1"/>
  <c r="I614" i="1"/>
  <c r="G614" i="1"/>
  <c r="N614" i="1" s="1"/>
  <c r="F614" i="1"/>
  <c r="K614" i="1" s="1"/>
  <c r="D614" i="1"/>
  <c r="C614" i="1"/>
  <c r="A614" i="1"/>
  <c r="H614" i="1" s="1"/>
  <c r="O613" i="1"/>
  <c r="M613" i="1"/>
  <c r="L613" i="1"/>
  <c r="J613" i="1"/>
  <c r="H613" i="1"/>
  <c r="Q613" i="1" s="1"/>
  <c r="G613" i="1"/>
  <c r="P613" i="1" s="1"/>
  <c r="F613" i="1"/>
  <c r="K613" i="1" s="1"/>
  <c r="C613" i="1"/>
  <c r="D613" i="1" s="1"/>
  <c r="A613" i="1"/>
  <c r="I613" i="1" s="1"/>
  <c r="L612" i="1"/>
  <c r="G612" i="1"/>
  <c r="P612" i="1" s="1"/>
  <c r="F612" i="1"/>
  <c r="K612" i="1" s="1"/>
  <c r="C612" i="1"/>
  <c r="D612" i="1" s="1"/>
  <c r="A612" i="1"/>
  <c r="J612" i="1" s="1"/>
  <c r="J611" i="1"/>
  <c r="A611" i="1"/>
  <c r="I610" i="1"/>
  <c r="C610" i="1"/>
  <c r="D610" i="1" s="1"/>
  <c r="A610" i="1"/>
  <c r="L610" i="1" s="1"/>
  <c r="Q609" i="1"/>
  <c r="L609" i="1"/>
  <c r="H609" i="1"/>
  <c r="C609" i="1"/>
  <c r="D609" i="1" s="1"/>
  <c r="E609" i="1" s="1"/>
  <c r="B609" i="1"/>
  <c r="A609" i="1"/>
  <c r="G609" i="1" s="1"/>
  <c r="J608" i="1"/>
  <c r="P608" i="1" s="1"/>
  <c r="G608" i="1"/>
  <c r="C608" i="1"/>
  <c r="D608" i="1" s="1"/>
  <c r="E608" i="1" s="1"/>
  <c r="B608" i="1"/>
  <c r="A608" i="1"/>
  <c r="F608" i="1" s="1"/>
  <c r="K608" i="1" s="1"/>
  <c r="L607" i="1"/>
  <c r="J607" i="1"/>
  <c r="H607" i="1"/>
  <c r="C607" i="1"/>
  <c r="D607" i="1" s="1"/>
  <c r="A607" i="1"/>
  <c r="G607" i="1" s="1"/>
  <c r="P607" i="1" s="1"/>
  <c r="L606" i="1"/>
  <c r="I606" i="1"/>
  <c r="A606" i="1"/>
  <c r="L605" i="1"/>
  <c r="J605" i="1"/>
  <c r="F605" i="1"/>
  <c r="K605" i="1" s="1"/>
  <c r="E605" i="1"/>
  <c r="D605" i="1"/>
  <c r="C605" i="1"/>
  <c r="B605" i="1"/>
  <c r="A605" i="1"/>
  <c r="I605" i="1" s="1"/>
  <c r="L604" i="1"/>
  <c r="J604" i="1"/>
  <c r="G604" i="1"/>
  <c r="F604" i="1"/>
  <c r="K604" i="1" s="1"/>
  <c r="C604" i="1"/>
  <c r="D604" i="1" s="1"/>
  <c r="A604" i="1"/>
  <c r="I604" i="1" s="1"/>
  <c r="O604" i="1" s="1"/>
  <c r="L603" i="1"/>
  <c r="J603" i="1"/>
  <c r="H603" i="1"/>
  <c r="G603" i="1"/>
  <c r="P603" i="1" s="1"/>
  <c r="F603" i="1"/>
  <c r="K603" i="1" s="1"/>
  <c r="D603" i="1"/>
  <c r="C603" i="1"/>
  <c r="A603" i="1"/>
  <c r="I603" i="1" s="1"/>
  <c r="O603" i="1" s="1"/>
  <c r="I602" i="1"/>
  <c r="H602" i="1"/>
  <c r="A602" i="1"/>
  <c r="F601" i="1"/>
  <c r="K601" i="1" s="1"/>
  <c r="A601" i="1"/>
  <c r="K600" i="1"/>
  <c r="J600" i="1"/>
  <c r="P600" i="1" s="1"/>
  <c r="G600" i="1"/>
  <c r="C600" i="1"/>
  <c r="D600" i="1" s="1"/>
  <c r="E600" i="1" s="1"/>
  <c r="B600" i="1"/>
  <c r="A600" i="1"/>
  <c r="F600" i="1" s="1"/>
  <c r="L599" i="1"/>
  <c r="J599" i="1"/>
  <c r="H599" i="1"/>
  <c r="C599" i="1"/>
  <c r="D599" i="1" s="1"/>
  <c r="A599" i="1"/>
  <c r="G599" i="1" s="1"/>
  <c r="P599" i="1" s="1"/>
  <c r="L598" i="1"/>
  <c r="A598" i="1"/>
  <c r="L597" i="1"/>
  <c r="J597" i="1"/>
  <c r="F597" i="1"/>
  <c r="K597" i="1" s="1"/>
  <c r="E597" i="1"/>
  <c r="D597" i="1"/>
  <c r="C597" i="1"/>
  <c r="B597" i="1"/>
  <c r="A597" i="1"/>
  <c r="I597" i="1" s="1"/>
  <c r="L596" i="1"/>
  <c r="J596" i="1"/>
  <c r="G596" i="1"/>
  <c r="F596" i="1"/>
  <c r="K596" i="1" s="1"/>
  <c r="C596" i="1"/>
  <c r="D596" i="1" s="1"/>
  <c r="A596" i="1"/>
  <c r="I596" i="1" s="1"/>
  <c r="O596" i="1" s="1"/>
  <c r="P595" i="1"/>
  <c r="L595" i="1"/>
  <c r="J595" i="1"/>
  <c r="H595" i="1"/>
  <c r="G595" i="1"/>
  <c r="F595" i="1"/>
  <c r="K595" i="1" s="1"/>
  <c r="D595" i="1"/>
  <c r="C595" i="1"/>
  <c r="A595" i="1"/>
  <c r="I595" i="1" s="1"/>
  <c r="O595" i="1" s="1"/>
  <c r="A594" i="1"/>
  <c r="I593" i="1"/>
  <c r="F593" i="1"/>
  <c r="K593" i="1" s="1"/>
  <c r="A593" i="1"/>
  <c r="K592" i="1"/>
  <c r="J592" i="1"/>
  <c r="G592" i="1"/>
  <c r="C592" i="1"/>
  <c r="D592" i="1" s="1"/>
  <c r="E592" i="1" s="1"/>
  <c r="A592" i="1"/>
  <c r="F592" i="1" s="1"/>
  <c r="P591" i="1"/>
  <c r="L591" i="1"/>
  <c r="J591" i="1"/>
  <c r="H591" i="1"/>
  <c r="D591" i="1"/>
  <c r="C591" i="1"/>
  <c r="A591" i="1"/>
  <c r="G591" i="1" s="1"/>
  <c r="A590" i="1"/>
  <c r="L589" i="1"/>
  <c r="J589" i="1"/>
  <c r="F589" i="1"/>
  <c r="K589" i="1" s="1"/>
  <c r="E589" i="1"/>
  <c r="D589" i="1"/>
  <c r="C589" i="1"/>
  <c r="B589" i="1"/>
  <c r="A589" i="1"/>
  <c r="I589" i="1" s="1"/>
  <c r="O588" i="1"/>
  <c r="L588" i="1"/>
  <c r="K588" i="1"/>
  <c r="J588" i="1"/>
  <c r="P588" i="1" s="1"/>
  <c r="G588" i="1"/>
  <c r="F588" i="1"/>
  <c r="E588" i="1"/>
  <c r="C588" i="1"/>
  <c r="D588" i="1" s="1"/>
  <c r="B588" i="1" s="1"/>
  <c r="A588" i="1"/>
  <c r="I588" i="1" s="1"/>
  <c r="O587" i="1"/>
  <c r="L587" i="1"/>
  <c r="J587" i="1"/>
  <c r="H587" i="1"/>
  <c r="G587" i="1"/>
  <c r="P587" i="1" s="1"/>
  <c r="F587" i="1"/>
  <c r="K587" i="1" s="1"/>
  <c r="D587" i="1"/>
  <c r="C587" i="1"/>
  <c r="A587" i="1"/>
  <c r="I587" i="1" s="1"/>
  <c r="G586" i="1"/>
  <c r="A586" i="1"/>
  <c r="H585" i="1"/>
  <c r="Q585" i="1" s="1"/>
  <c r="F585" i="1"/>
  <c r="K585" i="1" s="1"/>
  <c r="A585" i="1"/>
  <c r="A584" i="1"/>
  <c r="L583" i="1"/>
  <c r="J583" i="1"/>
  <c r="P583" i="1" s="1"/>
  <c r="H583" i="1"/>
  <c r="C583" i="1"/>
  <c r="D583" i="1" s="1"/>
  <c r="E583" i="1" s="1"/>
  <c r="B583" i="1"/>
  <c r="A583" i="1"/>
  <c r="G583" i="1" s="1"/>
  <c r="L582" i="1"/>
  <c r="I582" i="1"/>
  <c r="D582" i="1"/>
  <c r="C582" i="1"/>
  <c r="A582" i="1"/>
  <c r="L581" i="1"/>
  <c r="J581" i="1"/>
  <c r="F581" i="1"/>
  <c r="K581" i="1" s="1"/>
  <c r="E581" i="1"/>
  <c r="D581" i="1"/>
  <c r="B581" i="1" s="1"/>
  <c r="C581" i="1"/>
  <c r="A581" i="1"/>
  <c r="I581" i="1" s="1"/>
  <c r="L580" i="1"/>
  <c r="J580" i="1"/>
  <c r="P580" i="1" s="1"/>
  <c r="G580" i="1"/>
  <c r="F580" i="1"/>
  <c r="K580" i="1" s="1"/>
  <c r="C580" i="1"/>
  <c r="D580" i="1" s="1"/>
  <c r="A580" i="1"/>
  <c r="I580" i="1" s="1"/>
  <c r="O580" i="1" s="1"/>
  <c r="M579" i="1"/>
  <c r="L579" i="1"/>
  <c r="J579" i="1"/>
  <c r="H579" i="1"/>
  <c r="Q579" i="1" s="1"/>
  <c r="G579" i="1"/>
  <c r="P579" i="1" s="1"/>
  <c r="F579" i="1"/>
  <c r="K579" i="1" s="1"/>
  <c r="E579" i="1"/>
  <c r="D579" i="1"/>
  <c r="B579" i="1" s="1"/>
  <c r="C579" i="1"/>
  <c r="A579" i="1"/>
  <c r="I579" i="1" s="1"/>
  <c r="O579" i="1" s="1"/>
  <c r="A578" i="1"/>
  <c r="Q577" i="1"/>
  <c r="J577" i="1"/>
  <c r="P577" i="1" s="1"/>
  <c r="I577" i="1"/>
  <c r="O577" i="1" s="1"/>
  <c r="H577" i="1"/>
  <c r="M577" i="1" s="1"/>
  <c r="G577" i="1"/>
  <c r="N577" i="1" s="1"/>
  <c r="F577" i="1"/>
  <c r="K577" i="1" s="1"/>
  <c r="A577" i="1"/>
  <c r="J576" i="1"/>
  <c r="I576" i="1"/>
  <c r="C576" i="1"/>
  <c r="D576" i="1" s="1"/>
  <c r="E576" i="1" s="1"/>
  <c r="A576" i="1"/>
  <c r="I575" i="1"/>
  <c r="H575" i="1"/>
  <c r="Q575" i="1" s="1"/>
  <c r="A575" i="1"/>
  <c r="J575" i="1" s="1"/>
  <c r="A574" i="1"/>
  <c r="J574" i="1" s="1"/>
  <c r="L573" i="1"/>
  <c r="F573" i="1"/>
  <c r="K573" i="1" s="1"/>
  <c r="A573" i="1"/>
  <c r="J573" i="1" s="1"/>
  <c r="L572" i="1"/>
  <c r="J572" i="1"/>
  <c r="G572" i="1"/>
  <c r="F572" i="1"/>
  <c r="K572" i="1" s="1"/>
  <c r="C572" i="1"/>
  <c r="D572" i="1" s="1"/>
  <c r="A572" i="1"/>
  <c r="I572" i="1" s="1"/>
  <c r="O571" i="1"/>
  <c r="N571" i="1"/>
  <c r="L571" i="1"/>
  <c r="J571" i="1"/>
  <c r="H571" i="1"/>
  <c r="Q571" i="1" s="1"/>
  <c r="G571" i="1"/>
  <c r="P571" i="1" s="1"/>
  <c r="F571" i="1"/>
  <c r="K571" i="1" s="1"/>
  <c r="E571" i="1"/>
  <c r="D571" i="1"/>
  <c r="B571" i="1" s="1"/>
  <c r="C571" i="1"/>
  <c r="A571" i="1"/>
  <c r="I571" i="1" s="1"/>
  <c r="N570" i="1"/>
  <c r="H570" i="1"/>
  <c r="G570" i="1"/>
  <c r="A570" i="1"/>
  <c r="L570" i="1" s="1"/>
  <c r="J569" i="1"/>
  <c r="I569" i="1"/>
  <c r="H569" i="1"/>
  <c r="Q569" i="1" s="1"/>
  <c r="A569" i="1"/>
  <c r="Q568" i="1"/>
  <c r="P568" i="1"/>
  <c r="J568" i="1"/>
  <c r="I568" i="1"/>
  <c r="O568" i="1" s="1"/>
  <c r="H568" i="1"/>
  <c r="G568" i="1"/>
  <c r="F568" i="1"/>
  <c r="K568" i="1" s="1"/>
  <c r="C568" i="1"/>
  <c r="D568" i="1" s="1"/>
  <c r="E568" i="1" s="1"/>
  <c r="A568" i="1"/>
  <c r="L568" i="1" s="1"/>
  <c r="A567" i="1"/>
  <c r="L566" i="1"/>
  <c r="H566" i="1"/>
  <c r="A566" i="1"/>
  <c r="J566" i="1" s="1"/>
  <c r="L565" i="1"/>
  <c r="I565" i="1"/>
  <c r="F565" i="1"/>
  <c r="K565" i="1" s="1"/>
  <c r="C565" i="1"/>
  <c r="D565" i="1" s="1"/>
  <c r="A565" i="1"/>
  <c r="J565" i="1" s="1"/>
  <c r="L564" i="1"/>
  <c r="K564" i="1"/>
  <c r="J564" i="1"/>
  <c r="P564" i="1" s="1"/>
  <c r="G564" i="1"/>
  <c r="F564" i="1"/>
  <c r="D564" i="1"/>
  <c r="E564" i="1" s="1"/>
  <c r="C564" i="1"/>
  <c r="A564" i="1"/>
  <c r="I564" i="1" s="1"/>
  <c r="O564" i="1" s="1"/>
  <c r="L563" i="1"/>
  <c r="K563" i="1"/>
  <c r="J563" i="1"/>
  <c r="H563" i="1"/>
  <c r="Q563" i="1" s="1"/>
  <c r="G563" i="1"/>
  <c r="P563" i="1" s="1"/>
  <c r="F563" i="1"/>
  <c r="C563" i="1"/>
  <c r="D563" i="1" s="1"/>
  <c r="A563" i="1"/>
  <c r="I563" i="1" s="1"/>
  <c r="O562" i="1"/>
  <c r="I562" i="1"/>
  <c r="H562" i="1"/>
  <c r="N562" i="1" s="1"/>
  <c r="G562" i="1"/>
  <c r="F562" i="1"/>
  <c r="K562" i="1" s="1"/>
  <c r="A562" i="1"/>
  <c r="L562" i="1" s="1"/>
  <c r="J561" i="1"/>
  <c r="I561" i="1"/>
  <c r="F561" i="1"/>
  <c r="K561" i="1" s="1"/>
  <c r="A561" i="1"/>
  <c r="G560" i="1"/>
  <c r="A560" i="1"/>
  <c r="L560" i="1" s="1"/>
  <c r="L559" i="1"/>
  <c r="H559" i="1"/>
  <c r="Q559" i="1" s="1"/>
  <c r="G559" i="1"/>
  <c r="A559" i="1"/>
  <c r="F559" i="1" s="1"/>
  <c r="K559" i="1" s="1"/>
  <c r="L558" i="1"/>
  <c r="J558" i="1"/>
  <c r="I558" i="1"/>
  <c r="H558" i="1"/>
  <c r="Q558" i="1" s="1"/>
  <c r="C558" i="1"/>
  <c r="D558" i="1" s="1"/>
  <c r="A558" i="1"/>
  <c r="L557" i="1"/>
  <c r="J557" i="1"/>
  <c r="I557" i="1"/>
  <c r="F557" i="1"/>
  <c r="K557" i="1" s="1"/>
  <c r="D557" i="1"/>
  <c r="C557" i="1"/>
  <c r="A557" i="1"/>
  <c r="L556" i="1"/>
  <c r="K556" i="1"/>
  <c r="J556" i="1"/>
  <c r="P556" i="1" s="1"/>
  <c r="G556" i="1"/>
  <c r="F556" i="1"/>
  <c r="E556" i="1"/>
  <c r="D556" i="1"/>
  <c r="B556" i="1" s="1"/>
  <c r="C556" i="1"/>
  <c r="A556" i="1"/>
  <c r="I556" i="1" s="1"/>
  <c r="O556" i="1" s="1"/>
  <c r="L555" i="1"/>
  <c r="K555" i="1"/>
  <c r="J555" i="1"/>
  <c r="H555" i="1"/>
  <c r="G555" i="1"/>
  <c r="P555" i="1" s="1"/>
  <c r="F555" i="1"/>
  <c r="D555" i="1"/>
  <c r="B555" i="1" s="1"/>
  <c r="C555" i="1"/>
  <c r="A555" i="1"/>
  <c r="I555" i="1" s="1"/>
  <c r="O555" i="1" s="1"/>
  <c r="Q554" i="1"/>
  <c r="L554" i="1"/>
  <c r="I554" i="1"/>
  <c r="O554" i="1" s="1"/>
  <c r="H554" i="1"/>
  <c r="N554" i="1" s="1"/>
  <c r="G554" i="1"/>
  <c r="F554" i="1"/>
  <c r="K554" i="1" s="1"/>
  <c r="A554" i="1"/>
  <c r="L553" i="1"/>
  <c r="H553" i="1"/>
  <c r="G553" i="1"/>
  <c r="F553" i="1"/>
  <c r="K553" i="1" s="1"/>
  <c r="D553" i="1"/>
  <c r="A553" i="1"/>
  <c r="C553" i="1" s="1"/>
  <c r="K552" i="1"/>
  <c r="G552" i="1"/>
  <c r="F552" i="1"/>
  <c r="A552" i="1"/>
  <c r="L552" i="1" s="1"/>
  <c r="A551" i="1"/>
  <c r="L550" i="1"/>
  <c r="I550" i="1"/>
  <c r="H550" i="1"/>
  <c r="D550" i="1"/>
  <c r="E550" i="1" s="1"/>
  <c r="C550" i="1"/>
  <c r="A550" i="1"/>
  <c r="F550" i="1" s="1"/>
  <c r="K550" i="1" s="1"/>
  <c r="L549" i="1"/>
  <c r="K549" i="1"/>
  <c r="I549" i="1"/>
  <c r="O549" i="1" s="1"/>
  <c r="H549" i="1"/>
  <c r="F549" i="1"/>
  <c r="C549" i="1"/>
  <c r="D549" i="1" s="1"/>
  <c r="A549" i="1"/>
  <c r="G549" i="1" s="1"/>
  <c r="F548" i="1"/>
  <c r="K548" i="1" s="1"/>
  <c r="A548" i="1"/>
  <c r="H548" i="1" s="1"/>
  <c r="N547" i="1"/>
  <c r="L547" i="1"/>
  <c r="J547" i="1"/>
  <c r="P547" i="1" s="1"/>
  <c r="H547" i="1"/>
  <c r="G547" i="1"/>
  <c r="F547" i="1"/>
  <c r="K547" i="1" s="1"/>
  <c r="E547" i="1"/>
  <c r="D547" i="1"/>
  <c r="B547" i="1" s="1"/>
  <c r="C547" i="1"/>
  <c r="A547" i="1"/>
  <c r="I547" i="1" s="1"/>
  <c r="O547" i="1" s="1"/>
  <c r="N546" i="1"/>
  <c r="L546" i="1"/>
  <c r="I546" i="1"/>
  <c r="O546" i="1" s="1"/>
  <c r="H546" i="1"/>
  <c r="G546" i="1"/>
  <c r="P546" i="1" s="1"/>
  <c r="F546" i="1"/>
  <c r="K546" i="1" s="1"/>
  <c r="E546" i="1"/>
  <c r="D546" i="1"/>
  <c r="B546" i="1" s="1"/>
  <c r="C546" i="1"/>
  <c r="A546" i="1"/>
  <c r="J546" i="1" s="1"/>
  <c r="L545" i="1"/>
  <c r="H545" i="1"/>
  <c r="N545" i="1" s="1"/>
  <c r="G545" i="1"/>
  <c r="F545" i="1"/>
  <c r="K545" i="1" s="1"/>
  <c r="D545" i="1"/>
  <c r="A545" i="1"/>
  <c r="C545" i="1" s="1"/>
  <c r="K544" i="1"/>
  <c r="G544" i="1"/>
  <c r="F544" i="1"/>
  <c r="A544" i="1"/>
  <c r="L544" i="1" s="1"/>
  <c r="J543" i="1"/>
  <c r="F543" i="1"/>
  <c r="K543" i="1" s="1"/>
  <c r="A543" i="1"/>
  <c r="M542" i="1"/>
  <c r="L542" i="1"/>
  <c r="I542" i="1"/>
  <c r="H542" i="1"/>
  <c r="D542" i="1"/>
  <c r="C542" i="1"/>
  <c r="A542" i="1"/>
  <c r="F542" i="1" s="1"/>
  <c r="K542" i="1" s="1"/>
  <c r="L541" i="1"/>
  <c r="K541" i="1"/>
  <c r="I541" i="1"/>
  <c r="O541" i="1" s="1"/>
  <c r="H541" i="1"/>
  <c r="F541" i="1"/>
  <c r="C541" i="1"/>
  <c r="D541" i="1" s="1"/>
  <c r="E541" i="1" s="1"/>
  <c r="A541" i="1"/>
  <c r="G541" i="1" s="1"/>
  <c r="J540" i="1"/>
  <c r="F540" i="1"/>
  <c r="K540" i="1" s="1"/>
  <c r="A540" i="1"/>
  <c r="J539" i="1"/>
  <c r="I539" i="1"/>
  <c r="F539" i="1"/>
  <c r="K539" i="1" s="1"/>
  <c r="A539" i="1"/>
  <c r="J538" i="1"/>
  <c r="H538" i="1"/>
  <c r="G538" i="1"/>
  <c r="N538" i="1" s="1"/>
  <c r="F538" i="1"/>
  <c r="K538" i="1" s="1"/>
  <c r="C538" i="1"/>
  <c r="D538" i="1" s="1"/>
  <c r="E538" i="1" s="1"/>
  <c r="B538" i="1"/>
  <c r="A538" i="1"/>
  <c r="L538" i="1" s="1"/>
  <c r="L537" i="1"/>
  <c r="K537" i="1"/>
  <c r="H537" i="1"/>
  <c r="G537" i="1"/>
  <c r="D537" i="1"/>
  <c r="C537" i="1"/>
  <c r="A537" i="1"/>
  <c r="F537" i="1" s="1"/>
  <c r="L536" i="1"/>
  <c r="I536" i="1"/>
  <c r="H536" i="1"/>
  <c r="A536" i="1"/>
  <c r="I535" i="1"/>
  <c r="A535" i="1"/>
  <c r="J535" i="1" s="1"/>
  <c r="O534" i="1"/>
  <c r="L534" i="1"/>
  <c r="K534" i="1"/>
  <c r="J534" i="1"/>
  <c r="P534" i="1" s="1"/>
  <c r="G534" i="1"/>
  <c r="F534" i="1"/>
  <c r="C534" i="1"/>
  <c r="D534" i="1" s="1"/>
  <c r="E534" i="1" s="1"/>
  <c r="A534" i="1"/>
  <c r="I534" i="1" s="1"/>
  <c r="O533" i="1"/>
  <c r="L533" i="1"/>
  <c r="K533" i="1"/>
  <c r="J533" i="1"/>
  <c r="H533" i="1"/>
  <c r="G533" i="1"/>
  <c r="P533" i="1" s="1"/>
  <c r="F533" i="1"/>
  <c r="C533" i="1"/>
  <c r="D533" i="1" s="1"/>
  <c r="A533" i="1"/>
  <c r="I533" i="1" s="1"/>
  <c r="L532" i="1"/>
  <c r="I532" i="1"/>
  <c r="A532" i="1"/>
  <c r="H532" i="1" s="1"/>
  <c r="J531" i="1"/>
  <c r="I531" i="1"/>
  <c r="F531" i="1"/>
  <c r="K531" i="1" s="1"/>
  <c r="A531" i="1"/>
  <c r="N530" i="1"/>
  <c r="K530" i="1"/>
  <c r="J530" i="1"/>
  <c r="H530" i="1"/>
  <c r="G530" i="1"/>
  <c r="F530" i="1"/>
  <c r="C530" i="1"/>
  <c r="D530" i="1" s="1"/>
  <c r="E530" i="1" s="1"/>
  <c r="B530" i="1"/>
  <c r="A530" i="1"/>
  <c r="L530" i="1" s="1"/>
  <c r="L529" i="1"/>
  <c r="H529" i="1"/>
  <c r="G529" i="1"/>
  <c r="D529" i="1"/>
  <c r="C529" i="1"/>
  <c r="A529" i="1"/>
  <c r="F529" i="1" s="1"/>
  <c r="K529" i="1" s="1"/>
  <c r="L528" i="1"/>
  <c r="I528" i="1"/>
  <c r="H528" i="1"/>
  <c r="A528" i="1"/>
  <c r="A527" i="1"/>
  <c r="L526" i="1"/>
  <c r="K526" i="1"/>
  <c r="J526" i="1"/>
  <c r="P526" i="1" s="1"/>
  <c r="G526" i="1"/>
  <c r="F526" i="1"/>
  <c r="C526" i="1"/>
  <c r="D526" i="1" s="1"/>
  <c r="A526" i="1"/>
  <c r="I526" i="1" s="1"/>
  <c r="O526" i="1" s="1"/>
  <c r="O525" i="1"/>
  <c r="L525" i="1"/>
  <c r="K525" i="1"/>
  <c r="J525" i="1"/>
  <c r="H525" i="1"/>
  <c r="G525" i="1"/>
  <c r="P525" i="1" s="1"/>
  <c r="F525" i="1"/>
  <c r="C525" i="1"/>
  <c r="D525" i="1" s="1"/>
  <c r="A525" i="1"/>
  <c r="I525" i="1" s="1"/>
  <c r="A524" i="1"/>
  <c r="J523" i="1"/>
  <c r="I523" i="1"/>
  <c r="F523" i="1"/>
  <c r="K523" i="1" s="1"/>
  <c r="A523" i="1"/>
  <c r="J522" i="1"/>
  <c r="H522" i="1"/>
  <c r="G522" i="1"/>
  <c r="N522" i="1" s="1"/>
  <c r="F522" i="1"/>
  <c r="K522" i="1" s="1"/>
  <c r="C522" i="1"/>
  <c r="D522" i="1" s="1"/>
  <c r="E522" i="1" s="1"/>
  <c r="B522" i="1"/>
  <c r="A522" i="1"/>
  <c r="L522" i="1" s="1"/>
  <c r="L521" i="1"/>
  <c r="K521" i="1"/>
  <c r="H521" i="1"/>
  <c r="G521" i="1"/>
  <c r="D521" i="1"/>
  <c r="C521" i="1"/>
  <c r="A521" i="1"/>
  <c r="F521" i="1" s="1"/>
  <c r="L520" i="1"/>
  <c r="I520" i="1"/>
  <c r="H520" i="1"/>
  <c r="A520" i="1"/>
  <c r="I519" i="1"/>
  <c r="A519" i="1"/>
  <c r="J519" i="1" s="1"/>
  <c r="L518" i="1"/>
  <c r="J518" i="1"/>
  <c r="P518" i="1" s="1"/>
  <c r="G518" i="1"/>
  <c r="F518" i="1"/>
  <c r="K518" i="1" s="1"/>
  <c r="D518" i="1"/>
  <c r="E518" i="1" s="1"/>
  <c r="C518" i="1"/>
  <c r="A518" i="1"/>
  <c r="I518" i="1" s="1"/>
  <c r="O518" i="1" s="1"/>
  <c r="L517" i="1"/>
  <c r="K517" i="1"/>
  <c r="J517" i="1"/>
  <c r="H517" i="1"/>
  <c r="G517" i="1"/>
  <c r="P517" i="1" s="1"/>
  <c r="F517" i="1"/>
  <c r="C517" i="1"/>
  <c r="D517" i="1" s="1"/>
  <c r="A517" i="1"/>
  <c r="I517" i="1" s="1"/>
  <c r="O517" i="1" s="1"/>
  <c r="A516" i="1"/>
  <c r="J515" i="1"/>
  <c r="P515" i="1" s="1"/>
  <c r="I515" i="1"/>
  <c r="O515" i="1" s="1"/>
  <c r="G515" i="1"/>
  <c r="F515" i="1"/>
  <c r="K515" i="1" s="1"/>
  <c r="A515" i="1"/>
  <c r="N514" i="1"/>
  <c r="K514" i="1"/>
  <c r="J514" i="1"/>
  <c r="P514" i="1" s="1"/>
  <c r="H514" i="1"/>
  <c r="G514" i="1"/>
  <c r="F514" i="1"/>
  <c r="C514" i="1"/>
  <c r="D514" i="1" s="1"/>
  <c r="E514" i="1" s="1"/>
  <c r="A514" i="1"/>
  <c r="L514" i="1" s="1"/>
  <c r="I513" i="1"/>
  <c r="O513" i="1" s="1"/>
  <c r="H513" i="1"/>
  <c r="G513" i="1"/>
  <c r="C513" i="1"/>
  <c r="D513" i="1" s="1"/>
  <c r="A513" i="1"/>
  <c r="L513" i="1" s="1"/>
  <c r="H512" i="1"/>
  <c r="A512" i="1"/>
  <c r="L512" i="1" s="1"/>
  <c r="E511" i="1"/>
  <c r="C511" i="1"/>
  <c r="D511" i="1" s="1"/>
  <c r="B511" i="1" s="1"/>
  <c r="A511" i="1"/>
  <c r="O510" i="1"/>
  <c r="L510" i="1"/>
  <c r="J510" i="1"/>
  <c r="P510" i="1" s="1"/>
  <c r="G510" i="1"/>
  <c r="F510" i="1"/>
  <c r="K510" i="1" s="1"/>
  <c r="C510" i="1"/>
  <c r="D510" i="1" s="1"/>
  <c r="A510" i="1"/>
  <c r="I510" i="1" s="1"/>
  <c r="O509" i="1"/>
  <c r="M509" i="1"/>
  <c r="L509" i="1"/>
  <c r="K509" i="1"/>
  <c r="J509" i="1"/>
  <c r="H509" i="1"/>
  <c r="G509" i="1"/>
  <c r="P509" i="1" s="1"/>
  <c r="F509" i="1"/>
  <c r="E509" i="1"/>
  <c r="D509" i="1"/>
  <c r="B509" i="1" s="1"/>
  <c r="C509" i="1"/>
  <c r="A509" i="1"/>
  <c r="I509" i="1" s="1"/>
  <c r="G508" i="1"/>
  <c r="A508" i="1"/>
  <c r="L508" i="1" s="1"/>
  <c r="N507" i="1"/>
  <c r="J507" i="1"/>
  <c r="H507" i="1"/>
  <c r="G507" i="1"/>
  <c r="P507" i="1" s="1"/>
  <c r="F507" i="1"/>
  <c r="K507" i="1" s="1"/>
  <c r="A507" i="1"/>
  <c r="I507" i="1" s="1"/>
  <c r="O507" i="1" s="1"/>
  <c r="I506" i="1"/>
  <c r="C506" i="1"/>
  <c r="D506" i="1" s="1"/>
  <c r="E506" i="1" s="1"/>
  <c r="A506" i="1"/>
  <c r="L506" i="1" s="1"/>
  <c r="P505" i="1"/>
  <c r="L505" i="1"/>
  <c r="J505" i="1"/>
  <c r="I505" i="1"/>
  <c r="O505" i="1" s="1"/>
  <c r="H505" i="1"/>
  <c r="Q505" i="1" s="1"/>
  <c r="G505" i="1"/>
  <c r="D505" i="1"/>
  <c r="C505" i="1"/>
  <c r="A505" i="1"/>
  <c r="F505" i="1" s="1"/>
  <c r="K505" i="1" s="1"/>
  <c r="A504" i="1"/>
  <c r="L503" i="1"/>
  <c r="F503" i="1"/>
  <c r="K503" i="1" s="1"/>
  <c r="A503" i="1"/>
  <c r="J503" i="1" s="1"/>
  <c r="L502" i="1"/>
  <c r="J502" i="1"/>
  <c r="G502" i="1"/>
  <c r="O502" i="1" s="1"/>
  <c r="F502" i="1"/>
  <c r="K502" i="1" s="1"/>
  <c r="C502" i="1"/>
  <c r="D502" i="1" s="1"/>
  <c r="A502" i="1"/>
  <c r="I502" i="1" s="1"/>
  <c r="N501" i="1"/>
  <c r="L501" i="1"/>
  <c r="K501" i="1"/>
  <c r="J501" i="1"/>
  <c r="H501" i="1"/>
  <c r="G501" i="1"/>
  <c r="P501" i="1" s="1"/>
  <c r="F501" i="1"/>
  <c r="E501" i="1"/>
  <c r="D501" i="1"/>
  <c r="B501" i="1" s="1"/>
  <c r="C501" i="1"/>
  <c r="A501" i="1"/>
  <c r="I501" i="1" s="1"/>
  <c r="H500" i="1"/>
  <c r="A500" i="1"/>
  <c r="L500" i="1" s="1"/>
  <c r="O499" i="1"/>
  <c r="I499" i="1"/>
  <c r="H499" i="1"/>
  <c r="N499" i="1" s="1"/>
  <c r="G499" i="1"/>
  <c r="F499" i="1"/>
  <c r="K499" i="1" s="1"/>
  <c r="A499" i="1"/>
  <c r="J499" i="1" s="1"/>
  <c r="P499" i="1" s="1"/>
  <c r="J498" i="1"/>
  <c r="F498" i="1"/>
  <c r="K498" i="1" s="1"/>
  <c r="C498" i="1"/>
  <c r="D498" i="1" s="1"/>
  <c r="E498" i="1" s="1"/>
  <c r="A498" i="1"/>
  <c r="L498" i="1" s="1"/>
  <c r="G497" i="1"/>
  <c r="A497" i="1"/>
  <c r="F497" i="1" s="1"/>
  <c r="K497" i="1" s="1"/>
  <c r="L496" i="1"/>
  <c r="J496" i="1"/>
  <c r="H496" i="1"/>
  <c r="Q496" i="1" s="1"/>
  <c r="E496" i="1"/>
  <c r="D496" i="1"/>
  <c r="C496" i="1"/>
  <c r="B496" i="1"/>
  <c r="A496" i="1"/>
  <c r="I496" i="1" s="1"/>
  <c r="L495" i="1"/>
  <c r="I495" i="1"/>
  <c r="C495" i="1"/>
  <c r="D495" i="1" s="1"/>
  <c r="A495" i="1"/>
  <c r="J495" i="1" s="1"/>
  <c r="L494" i="1"/>
  <c r="J494" i="1"/>
  <c r="P494" i="1" s="1"/>
  <c r="G494" i="1"/>
  <c r="O494" i="1" s="1"/>
  <c r="F494" i="1"/>
  <c r="K494" i="1" s="1"/>
  <c r="D494" i="1"/>
  <c r="C494" i="1"/>
  <c r="A494" i="1"/>
  <c r="I494" i="1" s="1"/>
  <c r="L493" i="1"/>
  <c r="J493" i="1"/>
  <c r="H493" i="1"/>
  <c r="G493" i="1"/>
  <c r="P493" i="1" s="1"/>
  <c r="F493" i="1"/>
  <c r="K493" i="1" s="1"/>
  <c r="C493" i="1"/>
  <c r="D493" i="1" s="1"/>
  <c r="A493" i="1"/>
  <c r="I493" i="1" s="1"/>
  <c r="I492" i="1"/>
  <c r="A492" i="1"/>
  <c r="L492" i="1" s="1"/>
  <c r="P491" i="1"/>
  <c r="J491" i="1"/>
  <c r="I491" i="1"/>
  <c r="O491" i="1" s="1"/>
  <c r="H491" i="1"/>
  <c r="N491" i="1" s="1"/>
  <c r="G491" i="1"/>
  <c r="F491" i="1"/>
  <c r="K491" i="1" s="1"/>
  <c r="A491" i="1"/>
  <c r="A490" i="1"/>
  <c r="L489" i="1"/>
  <c r="H489" i="1"/>
  <c r="A489" i="1"/>
  <c r="F489" i="1" s="1"/>
  <c r="K489" i="1" s="1"/>
  <c r="M488" i="1"/>
  <c r="I488" i="1"/>
  <c r="H488" i="1"/>
  <c r="Q488" i="1" s="1"/>
  <c r="C488" i="1"/>
  <c r="D488" i="1" s="1"/>
  <c r="A488" i="1"/>
  <c r="J488" i="1" s="1"/>
  <c r="L487" i="1"/>
  <c r="J487" i="1"/>
  <c r="D487" i="1"/>
  <c r="E487" i="1" s="1"/>
  <c r="C487" i="1"/>
  <c r="A487" i="1"/>
  <c r="O486" i="1"/>
  <c r="L486" i="1"/>
  <c r="K486" i="1"/>
  <c r="J486" i="1"/>
  <c r="P486" i="1" s="1"/>
  <c r="G486" i="1"/>
  <c r="F486" i="1"/>
  <c r="C486" i="1"/>
  <c r="D486" i="1" s="1"/>
  <c r="B486" i="1" s="1"/>
  <c r="A486" i="1"/>
  <c r="I486" i="1" s="1"/>
  <c r="M485" i="1"/>
  <c r="L485" i="1"/>
  <c r="J485" i="1"/>
  <c r="H485" i="1"/>
  <c r="Q485" i="1" s="1"/>
  <c r="G485" i="1"/>
  <c r="P485" i="1" s="1"/>
  <c r="F485" i="1"/>
  <c r="K485" i="1" s="1"/>
  <c r="D485" i="1"/>
  <c r="C485" i="1"/>
  <c r="A485" i="1"/>
  <c r="I485" i="1" s="1"/>
  <c r="L484" i="1"/>
  <c r="F484" i="1"/>
  <c r="K484" i="1" s="1"/>
  <c r="A484" i="1"/>
  <c r="G483" i="1"/>
  <c r="A483" i="1"/>
  <c r="J483" i="1" s="1"/>
  <c r="P483" i="1" s="1"/>
  <c r="N482" i="1"/>
  <c r="J482" i="1"/>
  <c r="H482" i="1"/>
  <c r="G482" i="1"/>
  <c r="P482" i="1" s="1"/>
  <c r="F482" i="1"/>
  <c r="K482" i="1" s="1"/>
  <c r="C482" i="1"/>
  <c r="D482" i="1" s="1"/>
  <c r="E482" i="1" s="1"/>
  <c r="B482" i="1"/>
  <c r="A482" i="1"/>
  <c r="L482" i="1" s="1"/>
  <c r="L481" i="1"/>
  <c r="I481" i="1"/>
  <c r="C481" i="1"/>
  <c r="D481" i="1" s="1"/>
  <c r="A481" i="1"/>
  <c r="F481" i="1" s="1"/>
  <c r="K481" i="1" s="1"/>
  <c r="L480" i="1"/>
  <c r="J480" i="1"/>
  <c r="I480" i="1"/>
  <c r="H480" i="1"/>
  <c r="Q480" i="1" s="1"/>
  <c r="D480" i="1"/>
  <c r="C480" i="1"/>
  <c r="A480" i="1"/>
  <c r="A479" i="1"/>
  <c r="L478" i="1"/>
  <c r="J478" i="1"/>
  <c r="P478" i="1" s="1"/>
  <c r="G478" i="1"/>
  <c r="F478" i="1"/>
  <c r="K478" i="1" s="1"/>
  <c r="D478" i="1"/>
  <c r="E478" i="1" s="1"/>
  <c r="C478" i="1"/>
  <c r="B478" i="1"/>
  <c r="A478" i="1"/>
  <c r="I478" i="1" s="1"/>
  <c r="O478" i="1" s="1"/>
  <c r="N477" i="1"/>
  <c r="L477" i="1"/>
  <c r="J477" i="1"/>
  <c r="H477" i="1"/>
  <c r="Q477" i="1" s="1"/>
  <c r="G477" i="1"/>
  <c r="P477" i="1" s="1"/>
  <c r="F477" i="1"/>
  <c r="K477" i="1" s="1"/>
  <c r="E477" i="1"/>
  <c r="C477" i="1"/>
  <c r="D477" i="1" s="1"/>
  <c r="B477" i="1" s="1"/>
  <c r="A477" i="1"/>
  <c r="I477" i="1" s="1"/>
  <c r="A476" i="1"/>
  <c r="H475" i="1"/>
  <c r="A475" i="1"/>
  <c r="J475" i="1" s="1"/>
  <c r="O474" i="1"/>
  <c r="I474" i="1"/>
  <c r="H474" i="1"/>
  <c r="G474" i="1"/>
  <c r="F474" i="1"/>
  <c r="K474" i="1" s="1"/>
  <c r="C474" i="1"/>
  <c r="D474" i="1" s="1"/>
  <c r="A474" i="1"/>
  <c r="L474" i="1" s="1"/>
  <c r="L473" i="1"/>
  <c r="J473" i="1"/>
  <c r="D473" i="1"/>
  <c r="E473" i="1" s="1"/>
  <c r="C473" i="1"/>
  <c r="A473" i="1"/>
  <c r="F473" i="1" s="1"/>
  <c r="K473" i="1" s="1"/>
  <c r="A472" i="1"/>
  <c r="J472" i="1" s="1"/>
  <c r="L471" i="1"/>
  <c r="J471" i="1"/>
  <c r="F471" i="1"/>
  <c r="K471" i="1" s="1"/>
  <c r="E471" i="1"/>
  <c r="D471" i="1"/>
  <c r="C471" i="1"/>
  <c r="B471" i="1"/>
  <c r="A471" i="1"/>
  <c r="I471" i="1" s="1"/>
  <c r="L470" i="1"/>
  <c r="K470" i="1"/>
  <c r="J470" i="1"/>
  <c r="G470" i="1"/>
  <c r="F470" i="1"/>
  <c r="C470" i="1"/>
  <c r="D470" i="1" s="1"/>
  <c r="A470" i="1"/>
  <c r="I470" i="1" s="1"/>
  <c r="O470" i="1" s="1"/>
  <c r="O469" i="1"/>
  <c r="L469" i="1"/>
  <c r="J469" i="1"/>
  <c r="H469" i="1"/>
  <c r="G469" i="1"/>
  <c r="P469" i="1" s="1"/>
  <c r="F469" i="1"/>
  <c r="K469" i="1" s="1"/>
  <c r="D469" i="1"/>
  <c r="B469" i="1" s="1"/>
  <c r="C469" i="1"/>
  <c r="A469" i="1"/>
  <c r="I469" i="1" s="1"/>
  <c r="N468" i="1"/>
  <c r="L468" i="1"/>
  <c r="H468" i="1"/>
  <c r="G468" i="1"/>
  <c r="F468" i="1"/>
  <c r="K468" i="1" s="1"/>
  <c r="A468" i="1"/>
  <c r="I468" i="1" s="1"/>
  <c r="O468" i="1" s="1"/>
  <c r="I467" i="1"/>
  <c r="A467" i="1"/>
  <c r="J467" i="1" s="1"/>
  <c r="J466" i="1"/>
  <c r="P466" i="1" s="1"/>
  <c r="I466" i="1"/>
  <c r="O466" i="1" s="1"/>
  <c r="H466" i="1"/>
  <c r="G466" i="1"/>
  <c r="F466" i="1"/>
  <c r="K466" i="1" s="1"/>
  <c r="C466" i="1"/>
  <c r="D466" i="1" s="1"/>
  <c r="E466" i="1" s="1"/>
  <c r="B466" i="1"/>
  <c r="A466" i="1"/>
  <c r="L466" i="1" s="1"/>
  <c r="G465" i="1"/>
  <c r="A465" i="1"/>
  <c r="L464" i="1"/>
  <c r="H464" i="1"/>
  <c r="A464" i="1"/>
  <c r="J464" i="1" s="1"/>
  <c r="I463" i="1"/>
  <c r="F463" i="1"/>
  <c r="K463" i="1" s="1"/>
  <c r="C463" i="1"/>
  <c r="D463" i="1" s="1"/>
  <c r="A463" i="1"/>
  <c r="J463" i="1" s="1"/>
  <c r="L462" i="1"/>
  <c r="K462" i="1"/>
  <c r="J462" i="1"/>
  <c r="P462" i="1" s="1"/>
  <c r="G462" i="1"/>
  <c r="F462" i="1"/>
  <c r="D462" i="1"/>
  <c r="C462" i="1"/>
  <c r="A462" i="1"/>
  <c r="I462" i="1" s="1"/>
  <c r="O462" i="1" s="1"/>
  <c r="P461" i="1"/>
  <c r="L461" i="1"/>
  <c r="K461" i="1"/>
  <c r="J461" i="1"/>
  <c r="H461" i="1"/>
  <c r="G461" i="1"/>
  <c r="F461" i="1"/>
  <c r="C461" i="1"/>
  <c r="D461" i="1" s="1"/>
  <c r="A461" i="1"/>
  <c r="I461" i="1" s="1"/>
  <c r="O461" i="1" s="1"/>
  <c r="I460" i="1"/>
  <c r="O460" i="1" s="1"/>
  <c r="H460" i="1"/>
  <c r="N460" i="1" s="1"/>
  <c r="G460" i="1"/>
  <c r="P460" i="1" s="1"/>
  <c r="F460" i="1"/>
  <c r="K460" i="1" s="1"/>
  <c r="E460" i="1"/>
  <c r="C460" i="1"/>
  <c r="D460" i="1" s="1"/>
  <c r="B460" i="1" s="1"/>
  <c r="A460" i="1"/>
  <c r="J460" i="1" s="1"/>
  <c r="H459" i="1"/>
  <c r="N459" i="1" s="1"/>
  <c r="G459" i="1"/>
  <c r="F459" i="1"/>
  <c r="K459" i="1" s="1"/>
  <c r="D459" i="1"/>
  <c r="A459" i="1"/>
  <c r="C459" i="1" s="1"/>
  <c r="K458" i="1"/>
  <c r="I458" i="1"/>
  <c r="G458" i="1"/>
  <c r="O458" i="1" s="1"/>
  <c r="F458" i="1"/>
  <c r="E458" i="1"/>
  <c r="C458" i="1"/>
  <c r="D458" i="1" s="1"/>
  <c r="B458" i="1"/>
  <c r="A458" i="1"/>
  <c r="L458" i="1" s="1"/>
  <c r="J457" i="1"/>
  <c r="F457" i="1"/>
  <c r="K457" i="1" s="1"/>
  <c r="A457" i="1"/>
  <c r="L456" i="1"/>
  <c r="K456" i="1"/>
  <c r="I456" i="1"/>
  <c r="D456" i="1"/>
  <c r="C456" i="1"/>
  <c r="A456" i="1"/>
  <c r="F456" i="1" s="1"/>
  <c r="L455" i="1"/>
  <c r="H455" i="1"/>
  <c r="C455" i="1"/>
  <c r="D455" i="1" s="1"/>
  <c r="E455" i="1" s="1"/>
  <c r="B455" i="1"/>
  <c r="A455" i="1"/>
  <c r="G455" i="1" s="1"/>
  <c r="F454" i="1"/>
  <c r="K454" i="1" s="1"/>
  <c r="A454" i="1"/>
  <c r="N453" i="1"/>
  <c r="L453" i="1"/>
  <c r="J453" i="1"/>
  <c r="P453" i="1" s="1"/>
  <c r="H453" i="1"/>
  <c r="G453" i="1"/>
  <c r="F453" i="1"/>
  <c r="K453" i="1" s="1"/>
  <c r="C453" i="1"/>
  <c r="D453" i="1" s="1"/>
  <c r="B453" i="1" s="1"/>
  <c r="A453" i="1"/>
  <c r="I453" i="1" s="1"/>
  <c r="O453" i="1" s="1"/>
  <c r="Q452" i="1"/>
  <c r="L452" i="1"/>
  <c r="I452" i="1"/>
  <c r="O452" i="1" s="1"/>
  <c r="H452" i="1"/>
  <c r="M452" i="1" s="1"/>
  <c r="G452" i="1"/>
  <c r="P452" i="1" s="1"/>
  <c r="F452" i="1"/>
  <c r="K452" i="1" s="1"/>
  <c r="C452" i="1"/>
  <c r="D452" i="1" s="1"/>
  <c r="A452" i="1"/>
  <c r="J452" i="1" s="1"/>
  <c r="H451" i="1"/>
  <c r="G451" i="1"/>
  <c r="F451" i="1"/>
  <c r="K451" i="1" s="1"/>
  <c r="D451" i="1"/>
  <c r="A451" i="1"/>
  <c r="C451" i="1" s="1"/>
  <c r="I450" i="1"/>
  <c r="G450" i="1"/>
  <c r="O450" i="1" s="1"/>
  <c r="F450" i="1"/>
  <c r="K450" i="1" s="1"/>
  <c r="E450" i="1"/>
  <c r="C450" i="1"/>
  <c r="D450" i="1" s="1"/>
  <c r="B450" i="1"/>
  <c r="A450" i="1"/>
  <c r="L450" i="1" s="1"/>
  <c r="J449" i="1"/>
  <c r="F449" i="1"/>
  <c r="K449" i="1" s="1"/>
  <c r="A449" i="1"/>
  <c r="L448" i="1"/>
  <c r="K448" i="1"/>
  <c r="I448" i="1"/>
  <c r="C448" i="1"/>
  <c r="D448" i="1" s="1"/>
  <c r="A448" i="1"/>
  <c r="F448" i="1" s="1"/>
  <c r="L447" i="1"/>
  <c r="H447" i="1"/>
  <c r="C447" i="1"/>
  <c r="D447" i="1" s="1"/>
  <c r="E447" i="1" s="1"/>
  <c r="B447" i="1"/>
  <c r="A447" i="1"/>
  <c r="G447" i="1" s="1"/>
  <c r="A446" i="1"/>
  <c r="N445" i="1"/>
  <c r="L445" i="1"/>
  <c r="J445" i="1"/>
  <c r="P445" i="1" s="1"/>
  <c r="H445" i="1"/>
  <c r="G445" i="1"/>
  <c r="F445" i="1"/>
  <c r="K445" i="1" s="1"/>
  <c r="E445" i="1"/>
  <c r="C445" i="1"/>
  <c r="D445" i="1" s="1"/>
  <c r="B445" i="1" s="1"/>
  <c r="A445" i="1"/>
  <c r="I445" i="1" s="1"/>
  <c r="O445" i="1" s="1"/>
  <c r="Q444" i="1"/>
  <c r="N444" i="1"/>
  <c r="L444" i="1"/>
  <c r="I444" i="1"/>
  <c r="O444" i="1" s="1"/>
  <c r="H444" i="1"/>
  <c r="G444" i="1"/>
  <c r="P444" i="1" s="1"/>
  <c r="F444" i="1"/>
  <c r="K444" i="1" s="1"/>
  <c r="C444" i="1"/>
  <c r="D444" i="1" s="1"/>
  <c r="B444" i="1" s="1"/>
  <c r="A444" i="1"/>
  <c r="J444" i="1" s="1"/>
  <c r="H443" i="1"/>
  <c r="N443" i="1" s="1"/>
  <c r="G443" i="1"/>
  <c r="F443" i="1"/>
  <c r="K443" i="1" s="1"/>
  <c r="D443" i="1"/>
  <c r="A443" i="1"/>
  <c r="C443" i="1" s="1"/>
  <c r="I442" i="1"/>
  <c r="G442" i="1"/>
  <c r="O442" i="1" s="1"/>
  <c r="F442" i="1"/>
  <c r="K442" i="1" s="1"/>
  <c r="E442" i="1"/>
  <c r="C442" i="1"/>
  <c r="D442" i="1" s="1"/>
  <c r="B442" i="1"/>
  <c r="A442" i="1"/>
  <c r="L442" i="1" s="1"/>
  <c r="L441" i="1"/>
  <c r="J441" i="1"/>
  <c r="F441" i="1"/>
  <c r="K441" i="1" s="1"/>
  <c r="D441" i="1"/>
  <c r="C441" i="1"/>
  <c r="A441" i="1"/>
  <c r="L440" i="1"/>
  <c r="K440" i="1"/>
  <c r="I440" i="1"/>
  <c r="D440" i="1"/>
  <c r="C440" i="1"/>
  <c r="A440" i="1"/>
  <c r="F440" i="1" s="1"/>
  <c r="L439" i="1"/>
  <c r="J439" i="1"/>
  <c r="H439" i="1"/>
  <c r="C439" i="1"/>
  <c r="D439" i="1" s="1"/>
  <c r="E439" i="1" s="1"/>
  <c r="A439" i="1"/>
  <c r="J438" i="1"/>
  <c r="I438" i="1"/>
  <c r="F438" i="1"/>
  <c r="K438" i="1" s="1"/>
  <c r="A438" i="1"/>
  <c r="L437" i="1"/>
  <c r="J437" i="1"/>
  <c r="H437" i="1"/>
  <c r="G437" i="1"/>
  <c r="F437" i="1"/>
  <c r="K437" i="1" s="1"/>
  <c r="E437" i="1"/>
  <c r="C437" i="1"/>
  <c r="D437" i="1" s="1"/>
  <c r="B437" i="1" s="1"/>
  <c r="A437" i="1"/>
  <c r="I437" i="1" s="1"/>
  <c r="P436" i="1"/>
  <c r="N436" i="1"/>
  <c r="L436" i="1"/>
  <c r="I436" i="1"/>
  <c r="O436" i="1" s="1"/>
  <c r="H436" i="1"/>
  <c r="G436" i="1"/>
  <c r="F436" i="1"/>
  <c r="K436" i="1" s="1"/>
  <c r="C436" i="1"/>
  <c r="D436" i="1" s="1"/>
  <c r="B436" i="1" s="1"/>
  <c r="A436" i="1"/>
  <c r="J436" i="1" s="1"/>
  <c r="H435" i="1"/>
  <c r="N435" i="1" s="1"/>
  <c r="G435" i="1"/>
  <c r="F435" i="1"/>
  <c r="K435" i="1" s="1"/>
  <c r="D435" i="1"/>
  <c r="A435" i="1"/>
  <c r="C435" i="1" s="1"/>
  <c r="I434" i="1"/>
  <c r="G434" i="1"/>
  <c r="O434" i="1" s="1"/>
  <c r="F434" i="1"/>
  <c r="K434" i="1" s="1"/>
  <c r="E434" i="1"/>
  <c r="C434" i="1"/>
  <c r="D434" i="1" s="1"/>
  <c r="B434" i="1"/>
  <c r="A434" i="1"/>
  <c r="L434" i="1" s="1"/>
  <c r="J433" i="1"/>
  <c r="F433" i="1"/>
  <c r="K433" i="1" s="1"/>
  <c r="A433" i="1"/>
  <c r="L433" i="1" s="1"/>
  <c r="L432" i="1"/>
  <c r="J432" i="1"/>
  <c r="A432" i="1"/>
  <c r="L431" i="1"/>
  <c r="C431" i="1"/>
  <c r="D431" i="1" s="1"/>
  <c r="E431" i="1" s="1"/>
  <c r="A431" i="1"/>
  <c r="A430" i="1"/>
  <c r="P429" i="1"/>
  <c r="L429" i="1"/>
  <c r="J429" i="1"/>
  <c r="H429" i="1"/>
  <c r="G429" i="1"/>
  <c r="O429" i="1" s="1"/>
  <c r="F429" i="1"/>
  <c r="K429" i="1" s="1"/>
  <c r="E429" i="1"/>
  <c r="C429" i="1"/>
  <c r="D429" i="1" s="1"/>
  <c r="B429" i="1" s="1"/>
  <c r="A429" i="1"/>
  <c r="I429" i="1" s="1"/>
  <c r="P428" i="1"/>
  <c r="L428" i="1"/>
  <c r="I428" i="1"/>
  <c r="O428" i="1" s="1"/>
  <c r="H428" i="1"/>
  <c r="Q428" i="1" s="1"/>
  <c r="G428" i="1"/>
  <c r="F428" i="1"/>
  <c r="K428" i="1" s="1"/>
  <c r="E428" i="1"/>
  <c r="C428" i="1"/>
  <c r="D428" i="1" s="1"/>
  <c r="B428" i="1" s="1"/>
  <c r="A428" i="1"/>
  <c r="J428" i="1" s="1"/>
  <c r="H427" i="1"/>
  <c r="N427" i="1" s="1"/>
  <c r="G427" i="1"/>
  <c r="F427" i="1"/>
  <c r="K427" i="1" s="1"/>
  <c r="D427" i="1"/>
  <c r="A427" i="1"/>
  <c r="C427" i="1" s="1"/>
  <c r="K426" i="1"/>
  <c r="I426" i="1"/>
  <c r="G426" i="1"/>
  <c r="O426" i="1" s="1"/>
  <c r="F426" i="1"/>
  <c r="E426" i="1"/>
  <c r="C426" i="1"/>
  <c r="D426" i="1" s="1"/>
  <c r="B426" i="1"/>
  <c r="A426" i="1"/>
  <c r="L426" i="1" s="1"/>
  <c r="L425" i="1"/>
  <c r="A425" i="1"/>
  <c r="A424" i="1"/>
  <c r="J423" i="1"/>
  <c r="H423" i="1"/>
  <c r="C423" i="1"/>
  <c r="D423" i="1" s="1"/>
  <c r="E423" i="1" s="1"/>
  <c r="B423" i="1"/>
  <c r="A423" i="1"/>
  <c r="L423" i="1" s="1"/>
  <c r="J422" i="1"/>
  <c r="I422" i="1"/>
  <c r="O422" i="1" s="1"/>
  <c r="G422" i="1"/>
  <c r="F422" i="1"/>
  <c r="K422" i="1" s="1"/>
  <c r="A422" i="1"/>
  <c r="O421" i="1"/>
  <c r="L421" i="1"/>
  <c r="J421" i="1"/>
  <c r="P421" i="1" s="1"/>
  <c r="H421" i="1"/>
  <c r="G421" i="1"/>
  <c r="F421" i="1"/>
  <c r="K421" i="1" s="1"/>
  <c r="C421" i="1"/>
  <c r="D421" i="1" s="1"/>
  <c r="B421" i="1" s="1"/>
  <c r="A421" i="1"/>
  <c r="I421" i="1" s="1"/>
  <c r="P420" i="1"/>
  <c r="O420" i="1"/>
  <c r="L420" i="1"/>
  <c r="I420" i="1"/>
  <c r="H420" i="1"/>
  <c r="M420" i="1" s="1"/>
  <c r="G420" i="1"/>
  <c r="F420" i="1"/>
  <c r="K420" i="1" s="1"/>
  <c r="C420" i="1"/>
  <c r="D420" i="1" s="1"/>
  <c r="A420" i="1"/>
  <c r="J420" i="1" s="1"/>
  <c r="H419" i="1"/>
  <c r="G419" i="1"/>
  <c r="F419" i="1"/>
  <c r="K419" i="1" s="1"/>
  <c r="E419" i="1"/>
  <c r="D419" i="1"/>
  <c r="B419" i="1" s="1"/>
  <c r="A419" i="1"/>
  <c r="C419" i="1" s="1"/>
  <c r="N418" i="1"/>
  <c r="M418" i="1"/>
  <c r="K418" i="1"/>
  <c r="I418" i="1"/>
  <c r="H418" i="1"/>
  <c r="G418" i="1"/>
  <c r="O418" i="1" s="1"/>
  <c r="F418" i="1"/>
  <c r="C418" i="1"/>
  <c r="D418" i="1" s="1"/>
  <c r="E418" i="1" s="1"/>
  <c r="B418" i="1"/>
  <c r="A418" i="1"/>
  <c r="L418" i="1" s="1"/>
  <c r="L417" i="1"/>
  <c r="J417" i="1"/>
  <c r="F417" i="1"/>
  <c r="K417" i="1" s="1"/>
  <c r="D417" i="1"/>
  <c r="C417" i="1"/>
  <c r="A417" i="1"/>
  <c r="J416" i="1"/>
  <c r="I416" i="1"/>
  <c r="A416" i="1"/>
  <c r="L416" i="1" s="1"/>
  <c r="L415" i="1"/>
  <c r="J415" i="1"/>
  <c r="I415" i="1"/>
  <c r="A415" i="1"/>
  <c r="K414" i="1"/>
  <c r="F414" i="1"/>
  <c r="A414" i="1"/>
  <c r="P413" i="1"/>
  <c r="O413" i="1"/>
  <c r="L413" i="1"/>
  <c r="J413" i="1"/>
  <c r="H413" i="1"/>
  <c r="G413" i="1"/>
  <c r="F413" i="1"/>
  <c r="K413" i="1" s="1"/>
  <c r="C413" i="1"/>
  <c r="D413" i="1" s="1"/>
  <c r="A413" i="1"/>
  <c r="I413" i="1" s="1"/>
  <c r="L412" i="1"/>
  <c r="I412" i="1"/>
  <c r="O412" i="1" s="1"/>
  <c r="H412" i="1"/>
  <c r="G412" i="1"/>
  <c r="P412" i="1" s="1"/>
  <c r="F412" i="1"/>
  <c r="K412" i="1" s="1"/>
  <c r="C412" i="1"/>
  <c r="D412" i="1" s="1"/>
  <c r="B412" i="1" s="1"/>
  <c r="A412" i="1"/>
  <c r="J412" i="1" s="1"/>
  <c r="P411" i="1"/>
  <c r="J411" i="1"/>
  <c r="H411" i="1"/>
  <c r="N411" i="1" s="1"/>
  <c r="G411" i="1"/>
  <c r="F411" i="1"/>
  <c r="K411" i="1" s="1"/>
  <c r="A411" i="1"/>
  <c r="L411" i="1" s="1"/>
  <c r="I410" i="1"/>
  <c r="H410" i="1"/>
  <c r="A410" i="1"/>
  <c r="A409" i="1"/>
  <c r="Q408" i="1"/>
  <c r="J408" i="1"/>
  <c r="P408" i="1" s="1"/>
  <c r="I408" i="1"/>
  <c r="O408" i="1" s="1"/>
  <c r="H408" i="1"/>
  <c r="G408" i="1"/>
  <c r="C408" i="1"/>
  <c r="D408" i="1" s="1"/>
  <c r="A408" i="1"/>
  <c r="J407" i="1"/>
  <c r="I407" i="1"/>
  <c r="H407" i="1"/>
  <c r="A407" i="1"/>
  <c r="A406" i="1"/>
  <c r="N405" i="1"/>
  <c r="L405" i="1"/>
  <c r="J405" i="1"/>
  <c r="P405" i="1" s="1"/>
  <c r="H405" i="1"/>
  <c r="Q405" i="1" s="1"/>
  <c r="G405" i="1"/>
  <c r="F405" i="1"/>
  <c r="K405" i="1" s="1"/>
  <c r="E405" i="1"/>
  <c r="D405" i="1"/>
  <c r="C405" i="1"/>
  <c r="B405" i="1"/>
  <c r="A405" i="1"/>
  <c r="I405" i="1" s="1"/>
  <c r="O405" i="1" s="1"/>
  <c r="L404" i="1"/>
  <c r="G404" i="1"/>
  <c r="F404" i="1"/>
  <c r="K404" i="1" s="1"/>
  <c r="C404" i="1"/>
  <c r="D404" i="1" s="1"/>
  <c r="A404" i="1"/>
  <c r="J404" i="1" s="1"/>
  <c r="P404" i="1" s="1"/>
  <c r="L403" i="1"/>
  <c r="J403" i="1"/>
  <c r="H403" i="1"/>
  <c r="G403" i="1"/>
  <c r="P403" i="1" s="1"/>
  <c r="F403" i="1"/>
  <c r="K403" i="1" s="1"/>
  <c r="A403" i="1"/>
  <c r="C403" i="1" s="1"/>
  <c r="D403" i="1" s="1"/>
  <c r="H402" i="1"/>
  <c r="C402" i="1"/>
  <c r="D402" i="1" s="1"/>
  <c r="A402" i="1"/>
  <c r="I402" i="1" s="1"/>
  <c r="J401" i="1"/>
  <c r="I401" i="1"/>
  <c r="H401" i="1"/>
  <c r="D401" i="1"/>
  <c r="E401" i="1" s="1"/>
  <c r="A401" i="1"/>
  <c r="C401" i="1" s="1"/>
  <c r="Q400" i="1"/>
  <c r="P400" i="1"/>
  <c r="J400" i="1"/>
  <c r="I400" i="1"/>
  <c r="H400" i="1"/>
  <c r="G400" i="1"/>
  <c r="O400" i="1" s="1"/>
  <c r="E400" i="1"/>
  <c r="C400" i="1"/>
  <c r="D400" i="1" s="1"/>
  <c r="B400" i="1" s="1"/>
  <c r="A400" i="1"/>
  <c r="A399" i="1"/>
  <c r="L398" i="1"/>
  <c r="J398" i="1"/>
  <c r="I398" i="1"/>
  <c r="O398" i="1" s="1"/>
  <c r="G398" i="1"/>
  <c r="A398" i="1"/>
  <c r="P397" i="1"/>
  <c r="N397" i="1"/>
  <c r="M397" i="1"/>
  <c r="L397" i="1"/>
  <c r="J397" i="1"/>
  <c r="H397" i="1"/>
  <c r="Q397" i="1" s="1"/>
  <c r="G397" i="1"/>
  <c r="F397" i="1"/>
  <c r="K397" i="1" s="1"/>
  <c r="D397" i="1"/>
  <c r="C397" i="1"/>
  <c r="A397" i="1"/>
  <c r="I397" i="1" s="1"/>
  <c r="O397" i="1" s="1"/>
  <c r="L396" i="1"/>
  <c r="A396" i="1"/>
  <c r="L395" i="1"/>
  <c r="J395" i="1"/>
  <c r="H395" i="1"/>
  <c r="G395" i="1"/>
  <c r="P395" i="1" s="1"/>
  <c r="F395" i="1"/>
  <c r="K395" i="1" s="1"/>
  <c r="A395" i="1"/>
  <c r="C395" i="1" s="1"/>
  <c r="D395" i="1" s="1"/>
  <c r="O394" i="1"/>
  <c r="N394" i="1"/>
  <c r="I394" i="1"/>
  <c r="H394" i="1"/>
  <c r="M394" i="1" s="1"/>
  <c r="G394" i="1"/>
  <c r="F394" i="1"/>
  <c r="K394" i="1" s="1"/>
  <c r="E394" i="1"/>
  <c r="C394" i="1"/>
  <c r="D394" i="1" s="1"/>
  <c r="B394" i="1" s="1"/>
  <c r="A394" i="1"/>
  <c r="J393" i="1"/>
  <c r="A393" i="1"/>
  <c r="C393" i="1" s="1"/>
  <c r="D393" i="1" s="1"/>
  <c r="H392" i="1"/>
  <c r="G392" i="1"/>
  <c r="A392" i="1"/>
  <c r="J392" i="1" s="1"/>
  <c r="P392" i="1" s="1"/>
  <c r="N391" i="1"/>
  <c r="L391" i="1"/>
  <c r="H391" i="1"/>
  <c r="C391" i="1"/>
  <c r="D391" i="1" s="1"/>
  <c r="E391" i="1" s="1"/>
  <c r="A391" i="1"/>
  <c r="G391" i="1" s="1"/>
  <c r="J390" i="1"/>
  <c r="P390" i="1" s="1"/>
  <c r="I390" i="1"/>
  <c r="O390" i="1" s="1"/>
  <c r="G390" i="1"/>
  <c r="C390" i="1"/>
  <c r="D390" i="1" s="1"/>
  <c r="A390" i="1"/>
  <c r="P389" i="1"/>
  <c r="N389" i="1"/>
  <c r="L389" i="1"/>
  <c r="J389" i="1"/>
  <c r="H389" i="1"/>
  <c r="G389" i="1"/>
  <c r="F389" i="1"/>
  <c r="K389" i="1" s="1"/>
  <c r="E389" i="1"/>
  <c r="D389" i="1"/>
  <c r="B389" i="1" s="1"/>
  <c r="C389" i="1"/>
  <c r="A389" i="1"/>
  <c r="I389" i="1" s="1"/>
  <c r="O389" i="1" s="1"/>
  <c r="G388" i="1"/>
  <c r="C388" i="1"/>
  <c r="D388" i="1" s="1"/>
  <c r="A388" i="1"/>
  <c r="I388" i="1" s="1"/>
  <c r="O388" i="1" s="1"/>
  <c r="L387" i="1"/>
  <c r="J387" i="1"/>
  <c r="P387" i="1" s="1"/>
  <c r="H387" i="1"/>
  <c r="G387" i="1"/>
  <c r="F387" i="1"/>
  <c r="K387" i="1" s="1"/>
  <c r="D387" i="1"/>
  <c r="E387" i="1" s="1"/>
  <c r="A387" i="1"/>
  <c r="C387" i="1" s="1"/>
  <c r="I386" i="1"/>
  <c r="H386" i="1"/>
  <c r="N386" i="1" s="1"/>
  <c r="G386" i="1"/>
  <c r="O386" i="1" s="1"/>
  <c r="F386" i="1"/>
  <c r="K386" i="1" s="1"/>
  <c r="E386" i="1"/>
  <c r="C386" i="1"/>
  <c r="D386" i="1" s="1"/>
  <c r="B386" i="1" s="1"/>
  <c r="A386" i="1"/>
  <c r="L385" i="1"/>
  <c r="A385" i="1"/>
  <c r="J384" i="1"/>
  <c r="P384" i="1" s="1"/>
  <c r="I384" i="1"/>
  <c r="O384" i="1" s="1"/>
  <c r="H384" i="1"/>
  <c r="G384" i="1"/>
  <c r="A384" i="1"/>
  <c r="N383" i="1"/>
  <c r="L383" i="1"/>
  <c r="I383" i="1"/>
  <c r="O383" i="1" s="1"/>
  <c r="H383" i="1"/>
  <c r="F383" i="1"/>
  <c r="K383" i="1" s="1"/>
  <c r="C383" i="1"/>
  <c r="D383" i="1" s="1"/>
  <c r="A383" i="1"/>
  <c r="G383" i="1" s="1"/>
  <c r="J382" i="1"/>
  <c r="A382" i="1"/>
  <c r="P381" i="1"/>
  <c r="N381" i="1"/>
  <c r="L381" i="1"/>
  <c r="J381" i="1"/>
  <c r="H381" i="1"/>
  <c r="Q381" i="1" s="1"/>
  <c r="G381" i="1"/>
  <c r="F381" i="1"/>
  <c r="K381" i="1" s="1"/>
  <c r="E381" i="1"/>
  <c r="D381" i="1"/>
  <c r="C381" i="1"/>
  <c r="B381" i="1"/>
  <c r="A381" i="1"/>
  <c r="I381" i="1" s="1"/>
  <c r="O381" i="1" s="1"/>
  <c r="I380" i="1"/>
  <c r="O380" i="1" s="1"/>
  <c r="G380" i="1"/>
  <c r="F380" i="1"/>
  <c r="K380" i="1" s="1"/>
  <c r="D380" i="1"/>
  <c r="C380" i="1"/>
  <c r="A380" i="1"/>
  <c r="L379" i="1"/>
  <c r="J379" i="1"/>
  <c r="P379" i="1" s="1"/>
  <c r="H379" i="1"/>
  <c r="N379" i="1" s="1"/>
  <c r="G379" i="1"/>
  <c r="F379" i="1"/>
  <c r="K379" i="1" s="1"/>
  <c r="A379" i="1"/>
  <c r="C379" i="1" s="1"/>
  <c r="D379" i="1" s="1"/>
  <c r="G378" i="1"/>
  <c r="A378" i="1"/>
  <c r="I378" i="1" s="1"/>
  <c r="H377" i="1"/>
  <c r="D377" i="1"/>
  <c r="E377" i="1" s="1"/>
  <c r="B377" i="1"/>
  <c r="A377" i="1"/>
  <c r="C377" i="1" s="1"/>
  <c r="J376" i="1"/>
  <c r="I376" i="1"/>
  <c r="H376" i="1"/>
  <c r="C376" i="1"/>
  <c r="D376" i="1" s="1"/>
  <c r="E376" i="1" s="1"/>
  <c r="A376" i="1"/>
  <c r="P375" i="1"/>
  <c r="N375" i="1"/>
  <c r="L375" i="1"/>
  <c r="J375" i="1"/>
  <c r="Q375" i="1" s="1"/>
  <c r="I375" i="1"/>
  <c r="O375" i="1" s="1"/>
  <c r="H375" i="1"/>
  <c r="M375" i="1" s="1"/>
  <c r="F375" i="1"/>
  <c r="K375" i="1" s="1"/>
  <c r="D375" i="1"/>
  <c r="C375" i="1"/>
  <c r="A375" i="1"/>
  <c r="G375" i="1" s="1"/>
  <c r="A374" i="1"/>
  <c r="P373" i="1"/>
  <c r="L373" i="1"/>
  <c r="J373" i="1"/>
  <c r="H373" i="1"/>
  <c r="Q373" i="1" s="1"/>
  <c r="G373" i="1"/>
  <c r="F373" i="1"/>
  <c r="K373" i="1" s="1"/>
  <c r="C373" i="1"/>
  <c r="D373" i="1" s="1"/>
  <c r="A373" i="1"/>
  <c r="I373" i="1" s="1"/>
  <c r="O373" i="1" s="1"/>
  <c r="O372" i="1"/>
  <c r="K372" i="1"/>
  <c r="I372" i="1"/>
  <c r="G372" i="1"/>
  <c r="F372" i="1"/>
  <c r="E372" i="1"/>
  <c r="D372" i="1"/>
  <c r="B372" i="1" s="1"/>
  <c r="C372" i="1"/>
  <c r="A372" i="1"/>
  <c r="P371" i="1"/>
  <c r="N371" i="1"/>
  <c r="L371" i="1"/>
  <c r="J371" i="1"/>
  <c r="H371" i="1"/>
  <c r="G371" i="1"/>
  <c r="F371" i="1"/>
  <c r="K371" i="1" s="1"/>
  <c r="A371" i="1"/>
  <c r="C371" i="1" s="1"/>
  <c r="D371" i="1" s="1"/>
  <c r="I370" i="1"/>
  <c r="O370" i="1" s="1"/>
  <c r="H370" i="1"/>
  <c r="G370" i="1"/>
  <c r="C370" i="1"/>
  <c r="D370" i="1" s="1"/>
  <c r="B370" i="1" s="1"/>
  <c r="A370" i="1"/>
  <c r="O369" i="1"/>
  <c r="N369" i="1"/>
  <c r="I369" i="1"/>
  <c r="H369" i="1"/>
  <c r="G369" i="1"/>
  <c r="F369" i="1"/>
  <c r="K369" i="1" s="1"/>
  <c r="D369" i="1"/>
  <c r="A369" i="1"/>
  <c r="C369" i="1" s="1"/>
  <c r="J368" i="1"/>
  <c r="A368" i="1"/>
  <c r="F367" i="1"/>
  <c r="K367" i="1" s="1"/>
  <c r="A367" i="1"/>
  <c r="G367" i="1" s="1"/>
  <c r="L366" i="1"/>
  <c r="G366" i="1"/>
  <c r="C366" i="1"/>
  <c r="D366" i="1" s="1"/>
  <c r="E366" i="1" s="1"/>
  <c r="B366" i="1"/>
  <c r="A366" i="1"/>
  <c r="J366" i="1" s="1"/>
  <c r="P366" i="1" s="1"/>
  <c r="L365" i="1"/>
  <c r="K365" i="1"/>
  <c r="J365" i="1"/>
  <c r="P365" i="1" s="1"/>
  <c r="H365" i="1"/>
  <c r="G365" i="1"/>
  <c r="F365" i="1"/>
  <c r="D365" i="1"/>
  <c r="E365" i="1" s="1"/>
  <c r="C365" i="1"/>
  <c r="A365" i="1"/>
  <c r="I365" i="1" s="1"/>
  <c r="O365" i="1" s="1"/>
  <c r="A364" i="1"/>
  <c r="L363" i="1"/>
  <c r="J363" i="1"/>
  <c r="H363" i="1"/>
  <c r="G363" i="1"/>
  <c r="F363" i="1"/>
  <c r="K363" i="1" s="1"/>
  <c r="D363" i="1"/>
  <c r="E363" i="1" s="1"/>
  <c r="B363" i="1"/>
  <c r="A363" i="1"/>
  <c r="C363" i="1" s="1"/>
  <c r="I362" i="1"/>
  <c r="H362" i="1"/>
  <c r="A362" i="1"/>
  <c r="J361" i="1"/>
  <c r="Q361" i="1" s="1"/>
  <c r="I361" i="1"/>
  <c r="H361" i="1"/>
  <c r="M361" i="1" s="1"/>
  <c r="G361" i="1"/>
  <c r="O361" i="1" s="1"/>
  <c r="F361" i="1"/>
  <c r="K361" i="1" s="1"/>
  <c r="D361" i="1"/>
  <c r="E361" i="1" s="1"/>
  <c r="A361" i="1"/>
  <c r="C361" i="1" s="1"/>
  <c r="A360" i="1"/>
  <c r="L359" i="1"/>
  <c r="J359" i="1"/>
  <c r="P359" i="1" s="1"/>
  <c r="I359" i="1"/>
  <c r="O359" i="1" s="1"/>
  <c r="H359" i="1"/>
  <c r="F359" i="1"/>
  <c r="K359" i="1" s="1"/>
  <c r="A359" i="1"/>
  <c r="G359" i="1" s="1"/>
  <c r="L358" i="1"/>
  <c r="I358" i="1"/>
  <c r="O358" i="1" s="1"/>
  <c r="G358" i="1"/>
  <c r="C358" i="1"/>
  <c r="D358" i="1" s="1"/>
  <c r="A358" i="1"/>
  <c r="J358" i="1" s="1"/>
  <c r="P358" i="1" s="1"/>
  <c r="N357" i="1"/>
  <c r="L357" i="1"/>
  <c r="K357" i="1"/>
  <c r="J357" i="1"/>
  <c r="P357" i="1" s="1"/>
  <c r="H357" i="1"/>
  <c r="M357" i="1" s="1"/>
  <c r="G357" i="1"/>
  <c r="F357" i="1"/>
  <c r="C357" i="1"/>
  <c r="D357" i="1" s="1"/>
  <c r="B357" i="1" s="1"/>
  <c r="A357" i="1"/>
  <c r="I357" i="1" s="1"/>
  <c r="O357" i="1" s="1"/>
  <c r="I356" i="1"/>
  <c r="G356" i="1"/>
  <c r="F356" i="1"/>
  <c r="K356" i="1" s="1"/>
  <c r="C356" i="1"/>
  <c r="D356" i="1" s="1"/>
  <c r="A356" i="1"/>
  <c r="P355" i="1"/>
  <c r="L355" i="1"/>
  <c r="J355" i="1"/>
  <c r="H355" i="1"/>
  <c r="N355" i="1" s="1"/>
  <c r="G355" i="1"/>
  <c r="F355" i="1"/>
  <c r="K355" i="1" s="1"/>
  <c r="D355" i="1"/>
  <c r="A355" i="1"/>
  <c r="C355" i="1" s="1"/>
  <c r="K354" i="1"/>
  <c r="F354" i="1"/>
  <c r="A354" i="1"/>
  <c r="L353" i="1"/>
  <c r="A353" i="1"/>
  <c r="H352" i="1"/>
  <c r="C352" i="1"/>
  <c r="D352" i="1" s="1"/>
  <c r="E352" i="1" s="1"/>
  <c r="B352" i="1"/>
  <c r="A352" i="1"/>
  <c r="J352" i="1" s="1"/>
  <c r="N351" i="1"/>
  <c r="J351" i="1"/>
  <c r="P351" i="1" s="1"/>
  <c r="I351" i="1"/>
  <c r="O351" i="1" s="1"/>
  <c r="H351" i="1"/>
  <c r="C351" i="1"/>
  <c r="D351" i="1" s="1"/>
  <c r="A351" i="1"/>
  <c r="G351" i="1" s="1"/>
  <c r="O350" i="1"/>
  <c r="L350" i="1"/>
  <c r="J350" i="1"/>
  <c r="P350" i="1" s="1"/>
  <c r="I350" i="1"/>
  <c r="G350" i="1"/>
  <c r="E350" i="1"/>
  <c r="D350" i="1"/>
  <c r="B350" i="1" s="1"/>
  <c r="C350" i="1"/>
  <c r="A350" i="1"/>
  <c r="P349" i="1"/>
  <c r="N349" i="1"/>
  <c r="L349" i="1"/>
  <c r="K349" i="1"/>
  <c r="J349" i="1"/>
  <c r="H349" i="1"/>
  <c r="G349" i="1"/>
  <c r="F349" i="1"/>
  <c r="C349" i="1"/>
  <c r="D349" i="1" s="1"/>
  <c r="E349" i="1" s="1"/>
  <c r="A349" i="1"/>
  <c r="I349" i="1" s="1"/>
  <c r="O349" i="1" s="1"/>
  <c r="I348" i="1"/>
  <c r="A348" i="1"/>
  <c r="I347" i="1"/>
  <c r="O347" i="1" s="1"/>
  <c r="H347" i="1"/>
  <c r="N347" i="1" s="1"/>
  <c r="G347" i="1"/>
  <c r="D347" i="1"/>
  <c r="A347" i="1"/>
  <c r="C347" i="1" s="1"/>
  <c r="K346" i="1"/>
  <c r="I346" i="1"/>
  <c r="H346" i="1"/>
  <c r="G346" i="1"/>
  <c r="O346" i="1" s="1"/>
  <c r="F346" i="1"/>
  <c r="A346" i="1"/>
  <c r="L346" i="1" s="1"/>
  <c r="J345" i="1"/>
  <c r="G345" i="1"/>
  <c r="P345" i="1" s="1"/>
  <c r="F345" i="1"/>
  <c r="K345" i="1" s="1"/>
  <c r="A345" i="1"/>
  <c r="L344" i="1"/>
  <c r="K344" i="1"/>
  <c r="I344" i="1"/>
  <c r="H344" i="1"/>
  <c r="G344" i="1"/>
  <c r="D344" i="1"/>
  <c r="B344" i="1" s="1"/>
  <c r="C344" i="1"/>
  <c r="A344" i="1"/>
  <c r="F344" i="1" s="1"/>
  <c r="L343" i="1"/>
  <c r="K343" i="1"/>
  <c r="H343" i="1"/>
  <c r="N343" i="1" s="1"/>
  <c r="F343" i="1"/>
  <c r="C343" i="1"/>
  <c r="D343" i="1" s="1"/>
  <c r="A343" i="1"/>
  <c r="G343" i="1" s="1"/>
  <c r="A342" i="1"/>
  <c r="N341" i="1"/>
  <c r="L341" i="1"/>
  <c r="K341" i="1"/>
  <c r="J341" i="1"/>
  <c r="P341" i="1" s="1"/>
  <c r="H341" i="1"/>
  <c r="G341" i="1"/>
  <c r="F341" i="1"/>
  <c r="E341" i="1"/>
  <c r="C341" i="1"/>
  <c r="D341" i="1" s="1"/>
  <c r="B341" i="1" s="1"/>
  <c r="A341" i="1"/>
  <c r="I341" i="1" s="1"/>
  <c r="O341" i="1" s="1"/>
  <c r="H340" i="1"/>
  <c r="A340" i="1"/>
  <c r="I340" i="1" s="1"/>
  <c r="I339" i="1"/>
  <c r="H339" i="1"/>
  <c r="G339" i="1"/>
  <c r="D339" i="1"/>
  <c r="A339" i="1"/>
  <c r="C339" i="1" s="1"/>
  <c r="K338" i="1"/>
  <c r="I338" i="1"/>
  <c r="H338" i="1"/>
  <c r="G338" i="1"/>
  <c r="O338" i="1" s="1"/>
  <c r="F338" i="1"/>
  <c r="A338" i="1"/>
  <c r="L338" i="1" s="1"/>
  <c r="J337" i="1"/>
  <c r="P337" i="1" s="1"/>
  <c r="G337" i="1"/>
  <c r="A337" i="1"/>
  <c r="L336" i="1"/>
  <c r="K336" i="1"/>
  <c r="I336" i="1"/>
  <c r="O336" i="1" s="1"/>
  <c r="H336" i="1"/>
  <c r="G336" i="1"/>
  <c r="C336" i="1"/>
  <c r="D336" i="1" s="1"/>
  <c r="A336" i="1"/>
  <c r="F336" i="1" s="1"/>
  <c r="L335" i="1"/>
  <c r="K335" i="1"/>
  <c r="H335" i="1"/>
  <c r="N335" i="1" s="1"/>
  <c r="F335" i="1"/>
  <c r="D335" i="1"/>
  <c r="E335" i="1" s="1"/>
  <c r="C335" i="1"/>
  <c r="B335" i="1"/>
  <c r="A335" i="1"/>
  <c r="G335" i="1" s="1"/>
  <c r="P334" i="1"/>
  <c r="L334" i="1"/>
  <c r="K334" i="1"/>
  <c r="J334" i="1"/>
  <c r="H334" i="1"/>
  <c r="G334" i="1"/>
  <c r="F334" i="1"/>
  <c r="C334" i="1"/>
  <c r="D334" i="1" s="1"/>
  <c r="A334" i="1"/>
  <c r="I334" i="1" s="1"/>
  <c r="O334" i="1" s="1"/>
  <c r="L333" i="1"/>
  <c r="A333" i="1"/>
  <c r="N332" i="1"/>
  <c r="J332" i="1"/>
  <c r="H332" i="1"/>
  <c r="G332" i="1"/>
  <c r="F332" i="1"/>
  <c r="K332" i="1" s="1"/>
  <c r="A332" i="1"/>
  <c r="L332" i="1" s="1"/>
  <c r="K331" i="1"/>
  <c r="H331" i="1"/>
  <c r="G331" i="1"/>
  <c r="F331" i="1"/>
  <c r="C331" i="1"/>
  <c r="D331" i="1" s="1"/>
  <c r="A331" i="1"/>
  <c r="L331" i="1" s="1"/>
  <c r="L330" i="1"/>
  <c r="I330" i="1"/>
  <c r="H330" i="1"/>
  <c r="G330" i="1"/>
  <c r="O330" i="1" s="1"/>
  <c r="A330" i="1"/>
  <c r="J329" i="1"/>
  <c r="I329" i="1"/>
  <c r="H329" i="1"/>
  <c r="A329" i="1"/>
  <c r="I328" i="1"/>
  <c r="A328" i="1"/>
  <c r="J328" i="1" s="1"/>
  <c r="L327" i="1"/>
  <c r="K327" i="1"/>
  <c r="J327" i="1"/>
  <c r="P327" i="1" s="1"/>
  <c r="G327" i="1"/>
  <c r="F327" i="1"/>
  <c r="C327" i="1"/>
  <c r="D327" i="1" s="1"/>
  <c r="A327" i="1"/>
  <c r="I327" i="1" s="1"/>
  <c r="O327" i="1" s="1"/>
  <c r="P326" i="1"/>
  <c r="M326" i="1"/>
  <c r="L326" i="1"/>
  <c r="K326" i="1"/>
  <c r="J326" i="1"/>
  <c r="H326" i="1"/>
  <c r="G326" i="1"/>
  <c r="F326" i="1"/>
  <c r="D326" i="1"/>
  <c r="C326" i="1"/>
  <c r="A326" i="1"/>
  <c r="I326" i="1" s="1"/>
  <c r="O326" i="1" s="1"/>
  <c r="L325" i="1"/>
  <c r="I325" i="1"/>
  <c r="F325" i="1"/>
  <c r="K325" i="1" s="1"/>
  <c r="A325" i="1"/>
  <c r="J324" i="1"/>
  <c r="H324" i="1"/>
  <c r="G324" i="1"/>
  <c r="N324" i="1" s="1"/>
  <c r="F324" i="1"/>
  <c r="K324" i="1" s="1"/>
  <c r="A324" i="1"/>
  <c r="L324" i="1" s="1"/>
  <c r="N323" i="1"/>
  <c r="H323" i="1"/>
  <c r="G323" i="1"/>
  <c r="F323" i="1"/>
  <c r="K323" i="1" s="1"/>
  <c r="C323" i="1"/>
  <c r="D323" i="1" s="1"/>
  <c r="A323" i="1"/>
  <c r="L323" i="1" s="1"/>
  <c r="H322" i="1"/>
  <c r="A322" i="1"/>
  <c r="I321" i="1"/>
  <c r="A321" i="1"/>
  <c r="J321" i="1" s="1"/>
  <c r="F320" i="1"/>
  <c r="K320" i="1" s="1"/>
  <c r="A320" i="1"/>
  <c r="J320" i="1" s="1"/>
  <c r="L319" i="1"/>
  <c r="K319" i="1"/>
  <c r="J319" i="1"/>
  <c r="P319" i="1" s="1"/>
  <c r="G319" i="1"/>
  <c r="F319" i="1"/>
  <c r="C319" i="1"/>
  <c r="D319" i="1" s="1"/>
  <c r="A319" i="1"/>
  <c r="I319" i="1" s="1"/>
  <c r="O319" i="1" s="1"/>
  <c r="P318" i="1"/>
  <c r="L318" i="1"/>
  <c r="J318" i="1"/>
  <c r="H318" i="1"/>
  <c r="G318" i="1"/>
  <c r="F318" i="1"/>
  <c r="K318" i="1" s="1"/>
  <c r="C318" i="1"/>
  <c r="D318" i="1" s="1"/>
  <c r="A318" i="1"/>
  <c r="I318" i="1" s="1"/>
  <c r="O318" i="1" s="1"/>
  <c r="A317" i="1"/>
  <c r="P316" i="1"/>
  <c r="J316" i="1"/>
  <c r="H316" i="1"/>
  <c r="G316" i="1"/>
  <c r="F316" i="1"/>
  <c r="K316" i="1" s="1"/>
  <c r="A316" i="1"/>
  <c r="L316" i="1" s="1"/>
  <c r="K315" i="1"/>
  <c r="I315" i="1"/>
  <c r="F315" i="1"/>
  <c r="A315" i="1"/>
  <c r="I314" i="1"/>
  <c r="A314" i="1"/>
  <c r="L314" i="1" s="1"/>
  <c r="H313" i="1"/>
  <c r="A313" i="1"/>
  <c r="J313" i="1" s="1"/>
  <c r="J312" i="1"/>
  <c r="D312" i="1"/>
  <c r="E312" i="1" s="1"/>
  <c r="C312" i="1"/>
  <c r="A312" i="1"/>
  <c r="O311" i="1"/>
  <c r="L311" i="1"/>
  <c r="K311" i="1"/>
  <c r="J311" i="1"/>
  <c r="P311" i="1" s="1"/>
  <c r="G311" i="1"/>
  <c r="F311" i="1"/>
  <c r="D311" i="1"/>
  <c r="C311" i="1"/>
  <c r="A311" i="1"/>
  <c r="I311" i="1" s="1"/>
  <c r="P310" i="1"/>
  <c r="N310" i="1"/>
  <c r="L310" i="1"/>
  <c r="K310" i="1"/>
  <c r="J310" i="1"/>
  <c r="H310" i="1"/>
  <c r="G310" i="1"/>
  <c r="F310" i="1"/>
  <c r="D310" i="1"/>
  <c r="B310" i="1" s="1"/>
  <c r="C310" i="1"/>
  <c r="A310" i="1"/>
  <c r="I310" i="1" s="1"/>
  <c r="L309" i="1"/>
  <c r="I309" i="1"/>
  <c r="O309" i="1" s="1"/>
  <c r="G309" i="1"/>
  <c r="F309" i="1"/>
  <c r="K309" i="1" s="1"/>
  <c r="A309" i="1"/>
  <c r="J308" i="1"/>
  <c r="P308" i="1" s="1"/>
  <c r="H308" i="1"/>
  <c r="N308" i="1" s="1"/>
  <c r="G308" i="1"/>
  <c r="F308" i="1"/>
  <c r="K308" i="1" s="1"/>
  <c r="A308" i="1"/>
  <c r="L308" i="1" s="1"/>
  <c r="I307" i="1"/>
  <c r="C307" i="1"/>
  <c r="D307" i="1" s="1"/>
  <c r="A307" i="1"/>
  <c r="H307" i="1" s="1"/>
  <c r="H306" i="1"/>
  <c r="A306" i="1"/>
  <c r="L306" i="1" s="1"/>
  <c r="J305" i="1"/>
  <c r="E305" i="1"/>
  <c r="C305" i="1"/>
  <c r="D305" i="1" s="1"/>
  <c r="B305" i="1"/>
  <c r="A305" i="1"/>
  <c r="J304" i="1"/>
  <c r="I304" i="1"/>
  <c r="F304" i="1"/>
  <c r="K304" i="1" s="1"/>
  <c r="C304" i="1"/>
  <c r="D304" i="1" s="1"/>
  <c r="A304" i="1"/>
  <c r="L303" i="1"/>
  <c r="K303" i="1"/>
  <c r="J303" i="1"/>
  <c r="G303" i="1"/>
  <c r="F303" i="1"/>
  <c r="C303" i="1"/>
  <c r="D303" i="1" s="1"/>
  <c r="A303" i="1"/>
  <c r="I303" i="1" s="1"/>
  <c r="O303" i="1" s="1"/>
  <c r="P302" i="1"/>
  <c r="N302" i="1"/>
  <c r="M302" i="1"/>
  <c r="L302" i="1"/>
  <c r="J302" i="1"/>
  <c r="H302" i="1"/>
  <c r="Q302" i="1" s="1"/>
  <c r="G302" i="1"/>
  <c r="F302" i="1"/>
  <c r="K302" i="1" s="1"/>
  <c r="E302" i="1"/>
  <c r="D302" i="1"/>
  <c r="B302" i="1" s="1"/>
  <c r="C302" i="1"/>
  <c r="A302" i="1"/>
  <c r="I302" i="1" s="1"/>
  <c r="O302" i="1" s="1"/>
  <c r="L301" i="1"/>
  <c r="I301" i="1"/>
  <c r="A301" i="1"/>
  <c r="J300" i="1"/>
  <c r="H300" i="1"/>
  <c r="G300" i="1"/>
  <c r="P300" i="1" s="1"/>
  <c r="F300" i="1"/>
  <c r="K300" i="1" s="1"/>
  <c r="A300" i="1"/>
  <c r="L300" i="1" s="1"/>
  <c r="H299" i="1"/>
  <c r="A299" i="1"/>
  <c r="I299" i="1" s="1"/>
  <c r="L298" i="1"/>
  <c r="J298" i="1"/>
  <c r="P298" i="1" s="1"/>
  <c r="G298" i="1"/>
  <c r="A298" i="1"/>
  <c r="Q297" i="1"/>
  <c r="J297" i="1"/>
  <c r="I297" i="1"/>
  <c r="H297" i="1"/>
  <c r="C297" i="1"/>
  <c r="D297" i="1" s="1"/>
  <c r="A297" i="1"/>
  <c r="K296" i="1"/>
  <c r="I296" i="1"/>
  <c r="F296" i="1"/>
  <c r="A296" i="1"/>
  <c r="J296" i="1" s="1"/>
  <c r="L295" i="1"/>
  <c r="K295" i="1"/>
  <c r="J295" i="1"/>
  <c r="P295" i="1" s="1"/>
  <c r="G295" i="1"/>
  <c r="F295" i="1"/>
  <c r="D295" i="1"/>
  <c r="E295" i="1" s="1"/>
  <c r="C295" i="1"/>
  <c r="B295" i="1"/>
  <c r="A295" i="1"/>
  <c r="I295" i="1" s="1"/>
  <c r="O295" i="1" s="1"/>
  <c r="L294" i="1"/>
  <c r="K294" i="1"/>
  <c r="J294" i="1"/>
  <c r="H294" i="1"/>
  <c r="G294" i="1"/>
  <c r="P294" i="1" s="1"/>
  <c r="F294" i="1"/>
  <c r="D294" i="1"/>
  <c r="B294" i="1" s="1"/>
  <c r="C294" i="1"/>
  <c r="A294" i="1"/>
  <c r="I294" i="1" s="1"/>
  <c r="O294" i="1" s="1"/>
  <c r="O293" i="1"/>
  <c r="L293" i="1"/>
  <c r="I293" i="1"/>
  <c r="H293" i="1"/>
  <c r="N293" i="1" s="1"/>
  <c r="G293" i="1"/>
  <c r="F293" i="1"/>
  <c r="K293" i="1" s="1"/>
  <c r="A293" i="1"/>
  <c r="A292" i="1"/>
  <c r="J291" i="1"/>
  <c r="P291" i="1" s="1"/>
  <c r="H291" i="1"/>
  <c r="G291" i="1"/>
  <c r="A291" i="1"/>
  <c r="L291" i="1" s="1"/>
  <c r="O290" i="1"/>
  <c r="L290" i="1"/>
  <c r="I290" i="1"/>
  <c r="H290" i="1"/>
  <c r="G290" i="1"/>
  <c r="C290" i="1"/>
  <c r="D290" i="1" s="1"/>
  <c r="A290" i="1"/>
  <c r="F290" i="1" s="1"/>
  <c r="K290" i="1" s="1"/>
  <c r="L289" i="1"/>
  <c r="J289" i="1"/>
  <c r="I289" i="1"/>
  <c r="D289" i="1"/>
  <c r="E289" i="1" s="1"/>
  <c r="C289" i="1"/>
  <c r="A289" i="1"/>
  <c r="A288" i="1"/>
  <c r="J288" i="1" s="1"/>
  <c r="L287" i="1"/>
  <c r="J287" i="1"/>
  <c r="P287" i="1" s="1"/>
  <c r="G287" i="1"/>
  <c r="F287" i="1"/>
  <c r="K287" i="1" s="1"/>
  <c r="D287" i="1"/>
  <c r="E287" i="1" s="1"/>
  <c r="C287" i="1"/>
  <c r="B287" i="1"/>
  <c r="A287" i="1"/>
  <c r="I287" i="1" s="1"/>
  <c r="O287" i="1" s="1"/>
  <c r="N286" i="1"/>
  <c r="L286" i="1"/>
  <c r="K286" i="1"/>
  <c r="J286" i="1"/>
  <c r="H286" i="1"/>
  <c r="Q286" i="1" s="1"/>
  <c r="G286" i="1"/>
  <c r="P286" i="1" s="1"/>
  <c r="F286" i="1"/>
  <c r="C286" i="1"/>
  <c r="D286" i="1" s="1"/>
  <c r="A286" i="1"/>
  <c r="I286" i="1" s="1"/>
  <c r="O286" i="1" s="1"/>
  <c r="G285" i="1"/>
  <c r="A285" i="1"/>
  <c r="L285" i="1" s="1"/>
  <c r="H284" i="1"/>
  <c r="F284" i="1"/>
  <c r="K284" i="1" s="1"/>
  <c r="A284" i="1"/>
  <c r="J284" i="1" s="1"/>
  <c r="I283" i="1"/>
  <c r="A283" i="1"/>
  <c r="L283" i="1" s="1"/>
  <c r="P282" i="1"/>
  <c r="O282" i="1"/>
  <c r="L282" i="1"/>
  <c r="J282" i="1"/>
  <c r="I282" i="1"/>
  <c r="H282" i="1"/>
  <c r="Q282" i="1" s="1"/>
  <c r="G282" i="1"/>
  <c r="D282" i="1"/>
  <c r="C282" i="1"/>
  <c r="A282" i="1"/>
  <c r="F282" i="1" s="1"/>
  <c r="K282" i="1" s="1"/>
  <c r="A281" i="1"/>
  <c r="L280" i="1"/>
  <c r="J280" i="1"/>
  <c r="F280" i="1"/>
  <c r="K280" i="1" s="1"/>
  <c r="A280" i="1"/>
  <c r="I280" i="1" s="1"/>
  <c r="O279" i="1"/>
  <c r="L279" i="1"/>
  <c r="J279" i="1"/>
  <c r="G279" i="1"/>
  <c r="F279" i="1"/>
  <c r="K279" i="1" s="1"/>
  <c r="C279" i="1"/>
  <c r="D279" i="1" s="1"/>
  <c r="A279" i="1"/>
  <c r="I279" i="1" s="1"/>
  <c r="N278" i="1"/>
  <c r="L278" i="1"/>
  <c r="K278" i="1"/>
  <c r="J278" i="1"/>
  <c r="H278" i="1"/>
  <c r="G278" i="1"/>
  <c r="P278" i="1" s="1"/>
  <c r="F278" i="1"/>
  <c r="D278" i="1"/>
  <c r="B278" i="1" s="1"/>
  <c r="C278" i="1"/>
  <c r="A278" i="1"/>
  <c r="I278" i="1" s="1"/>
  <c r="L277" i="1"/>
  <c r="H277" i="1"/>
  <c r="G277" i="1"/>
  <c r="A277" i="1"/>
  <c r="I277" i="1" s="1"/>
  <c r="O277" i="1" s="1"/>
  <c r="O276" i="1"/>
  <c r="I276" i="1"/>
  <c r="H276" i="1"/>
  <c r="M276" i="1" s="1"/>
  <c r="G276" i="1"/>
  <c r="N276" i="1" s="1"/>
  <c r="F276" i="1"/>
  <c r="K276" i="1" s="1"/>
  <c r="A276" i="1"/>
  <c r="J276" i="1" s="1"/>
  <c r="J275" i="1"/>
  <c r="I275" i="1"/>
  <c r="F275" i="1"/>
  <c r="K275" i="1" s="1"/>
  <c r="C275" i="1"/>
  <c r="D275" i="1" s="1"/>
  <c r="E275" i="1" s="1"/>
  <c r="B275" i="1"/>
  <c r="A275" i="1"/>
  <c r="L275" i="1" s="1"/>
  <c r="I274" i="1"/>
  <c r="G274" i="1"/>
  <c r="A274" i="1"/>
  <c r="F274" i="1" s="1"/>
  <c r="K274" i="1" s="1"/>
  <c r="L273" i="1"/>
  <c r="H273" i="1"/>
  <c r="A273" i="1"/>
  <c r="J273" i="1" s="1"/>
  <c r="I272" i="1"/>
  <c r="A272" i="1"/>
  <c r="J272" i="1" s="1"/>
  <c r="L271" i="1"/>
  <c r="J271" i="1"/>
  <c r="P271" i="1" s="1"/>
  <c r="G271" i="1"/>
  <c r="O271" i="1" s="1"/>
  <c r="F271" i="1"/>
  <c r="K271" i="1" s="1"/>
  <c r="D271" i="1"/>
  <c r="C271" i="1"/>
  <c r="A271" i="1"/>
  <c r="I271" i="1" s="1"/>
  <c r="N270" i="1"/>
  <c r="L270" i="1"/>
  <c r="K270" i="1"/>
  <c r="J270" i="1"/>
  <c r="H270" i="1"/>
  <c r="G270" i="1"/>
  <c r="P270" i="1" s="1"/>
  <c r="F270" i="1"/>
  <c r="C270" i="1"/>
  <c r="D270" i="1" s="1"/>
  <c r="A270" i="1"/>
  <c r="I270" i="1" s="1"/>
  <c r="O270" i="1" s="1"/>
  <c r="I269" i="1"/>
  <c r="A269" i="1"/>
  <c r="L269" i="1" s="1"/>
  <c r="P268" i="1"/>
  <c r="O268" i="1"/>
  <c r="J268" i="1"/>
  <c r="I268" i="1"/>
  <c r="H268" i="1"/>
  <c r="N268" i="1" s="1"/>
  <c r="G268" i="1"/>
  <c r="F268" i="1"/>
  <c r="K268" i="1" s="1"/>
  <c r="A268" i="1"/>
  <c r="A267" i="1"/>
  <c r="L266" i="1"/>
  <c r="J266" i="1"/>
  <c r="P266" i="1" s="1"/>
  <c r="H266" i="1"/>
  <c r="G266" i="1"/>
  <c r="A266" i="1"/>
  <c r="F266" i="1" s="1"/>
  <c r="K266" i="1" s="1"/>
  <c r="L265" i="1"/>
  <c r="I265" i="1"/>
  <c r="H265" i="1"/>
  <c r="C265" i="1"/>
  <c r="D265" i="1" s="1"/>
  <c r="A265" i="1"/>
  <c r="J265" i="1" s="1"/>
  <c r="L264" i="1"/>
  <c r="J264" i="1"/>
  <c r="I264" i="1"/>
  <c r="D264" i="1"/>
  <c r="E264" i="1" s="1"/>
  <c r="C264" i="1"/>
  <c r="B264" i="1"/>
  <c r="A264" i="1"/>
  <c r="O263" i="1"/>
  <c r="L263" i="1"/>
  <c r="K263" i="1"/>
  <c r="J263" i="1"/>
  <c r="G263" i="1"/>
  <c r="F263" i="1"/>
  <c r="E263" i="1"/>
  <c r="D263" i="1"/>
  <c r="B263" i="1" s="1"/>
  <c r="C263" i="1"/>
  <c r="A263" i="1"/>
  <c r="I263" i="1" s="1"/>
  <c r="O262" i="1"/>
  <c r="M262" i="1"/>
  <c r="L262" i="1"/>
  <c r="J262" i="1"/>
  <c r="H262" i="1"/>
  <c r="Q262" i="1" s="1"/>
  <c r="G262" i="1"/>
  <c r="P262" i="1" s="1"/>
  <c r="F262" i="1"/>
  <c r="K262" i="1" s="1"/>
  <c r="D262" i="1"/>
  <c r="C262" i="1"/>
  <c r="A262" i="1"/>
  <c r="I262" i="1" s="1"/>
  <c r="L261" i="1"/>
  <c r="I261" i="1"/>
  <c r="F261" i="1"/>
  <c r="K261" i="1" s="1"/>
  <c r="A261" i="1"/>
  <c r="G260" i="1"/>
  <c r="A260" i="1"/>
  <c r="H259" i="1"/>
  <c r="F259" i="1"/>
  <c r="K259" i="1" s="1"/>
  <c r="A259" i="1"/>
  <c r="L259" i="1" s="1"/>
  <c r="I258" i="1"/>
  <c r="A258" i="1"/>
  <c r="L257" i="1"/>
  <c r="J257" i="1"/>
  <c r="I257" i="1"/>
  <c r="H257" i="1"/>
  <c r="D257" i="1"/>
  <c r="C257" i="1"/>
  <c r="A257" i="1"/>
  <c r="E256" i="1"/>
  <c r="C256" i="1"/>
  <c r="D256" i="1" s="1"/>
  <c r="B256" i="1" s="1"/>
  <c r="A256" i="1"/>
  <c r="O255" i="1"/>
  <c r="L255" i="1"/>
  <c r="J255" i="1"/>
  <c r="P255" i="1" s="1"/>
  <c r="G255" i="1"/>
  <c r="F255" i="1"/>
  <c r="K255" i="1" s="1"/>
  <c r="E255" i="1"/>
  <c r="D255" i="1"/>
  <c r="C255" i="1"/>
  <c r="B255" i="1"/>
  <c r="A255" i="1"/>
  <c r="I255" i="1" s="1"/>
  <c r="L254" i="1"/>
  <c r="J254" i="1"/>
  <c r="H254" i="1"/>
  <c r="Q254" i="1" s="1"/>
  <c r="G254" i="1"/>
  <c r="P254" i="1" s="1"/>
  <c r="F254" i="1"/>
  <c r="K254" i="1" s="1"/>
  <c r="E254" i="1"/>
  <c r="D254" i="1"/>
  <c r="B254" i="1" s="1"/>
  <c r="C254" i="1"/>
  <c r="A254" i="1"/>
  <c r="I254" i="1" s="1"/>
  <c r="A253" i="1"/>
  <c r="J252" i="1"/>
  <c r="P252" i="1" s="1"/>
  <c r="H252" i="1"/>
  <c r="G252" i="1"/>
  <c r="A252" i="1"/>
  <c r="I252" i="1" s="1"/>
  <c r="O252" i="1" s="1"/>
  <c r="I251" i="1"/>
  <c r="H251" i="1"/>
  <c r="G251" i="1"/>
  <c r="F251" i="1"/>
  <c r="K251" i="1" s="1"/>
  <c r="C251" i="1"/>
  <c r="D251" i="1" s="1"/>
  <c r="A251" i="1"/>
  <c r="L251" i="1" s="1"/>
  <c r="L250" i="1"/>
  <c r="J250" i="1"/>
  <c r="I250" i="1"/>
  <c r="D250" i="1"/>
  <c r="C250" i="1"/>
  <c r="A250" i="1"/>
  <c r="F250" i="1" s="1"/>
  <c r="K250" i="1" s="1"/>
  <c r="A249" i="1"/>
  <c r="I249" i="1" s="1"/>
  <c r="A248" i="1"/>
  <c r="L248" i="1" s="1"/>
  <c r="L247" i="1"/>
  <c r="J247" i="1"/>
  <c r="G247" i="1"/>
  <c r="F247" i="1"/>
  <c r="K247" i="1" s="1"/>
  <c r="C247" i="1"/>
  <c r="D247" i="1" s="1"/>
  <c r="A247" i="1"/>
  <c r="I247" i="1" s="1"/>
  <c r="O247" i="1" s="1"/>
  <c r="O246" i="1"/>
  <c r="L246" i="1"/>
  <c r="J246" i="1"/>
  <c r="H246" i="1"/>
  <c r="G246" i="1"/>
  <c r="P246" i="1" s="1"/>
  <c r="F246" i="1"/>
  <c r="K246" i="1" s="1"/>
  <c r="E246" i="1"/>
  <c r="D246" i="1"/>
  <c r="B246" i="1" s="1"/>
  <c r="C246" i="1"/>
  <c r="A246" i="1"/>
  <c r="I246" i="1" s="1"/>
  <c r="H245" i="1"/>
  <c r="F245" i="1"/>
  <c r="K245" i="1" s="1"/>
  <c r="A245" i="1"/>
  <c r="H244" i="1"/>
  <c r="A244" i="1"/>
  <c r="I244" i="1" s="1"/>
  <c r="O243" i="1"/>
  <c r="J243" i="1"/>
  <c r="P243" i="1" s="1"/>
  <c r="I243" i="1"/>
  <c r="H243" i="1"/>
  <c r="G243" i="1"/>
  <c r="F243" i="1"/>
  <c r="K243" i="1" s="1"/>
  <c r="C243" i="1"/>
  <c r="D243" i="1" s="1"/>
  <c r="A243" i="1"/>
  <c r="L243" i="1" s="1"/>
  <c r="G242" i="1"/>
  <c r="C242" i="1"/>
  <c r="D242" i="1" s="1"/>
  <c r="A242" i="1"/>
  <c r="J242" i="1" s="1"/>
  <c r="P242" i="1" s="1"/>
  <c r="L241" i="1"/>
  <c r="J241" i="1"/>
  <c r="H241" i="1"/>
  <c r="A241" i="1"/>
  <c r="I241" i="1" s="1"/>
  <c r="L240" i="1"/>
  <c r="I240" i="1"/>
  <c r="F240" i="1"/>
  <c r="K240" i="1" s="1"/>
  <c r="C240" i="1"/>
  <c r="D240" i="1" s="1"/>
  <c r="A240" i="1"/>
  <c r="J240" i="1" s="1"/>
  <c r="L239" i="1"/>
  <c r="K239" i="1"/>
  <c r="J239" i="1"/>
  <c r="G239" i="1"/>
  <c r="F239" i="1"/>
  <c r="D239" i="1"/>
  <c r="E239" i="1" s="1"/>
  <c r="C239" i="1"/>
  <c r="A239" i="1"/>
  <c r="I239" i="1" s="1"/>
  <c r="L238" i="1"/>
  <c r="J238" i="1"/>
  <c r="H238" i="1"/>
  <c r="G238" i="1"/>
  <c r="P238" i="1" s="1"/>
  <c r="F238" i="1"/>
  <c r="K238" i="1" s="1"/>
  <c r="C238" i="1"/>
  <c r="D238" i="1" s="1"/>
  <c r="A238" i="1"/>
  <c r="I238" i="1" s="1"/>
  <c r="N237" i="1"/>
  <c r="I237" i="1"/>
  <c r="H237" i="1"/>
  <c r="G237" i="1"/>
  <c r="F237" i="1"/>
  <c r="K237" i="1" s="1"/>
  <c r="A237" i="1"/>
  <c r="L237" i="1" s="1"/>
  <c r="J236" i="1"/>
  <c r="I236" i="1"/>
  <c r="F236" i="1"/>
  <c r="K236" i="1" s="1"/>
  <c r="A236" i="1"/>
  <c r="K235" i="1"/>
  <c r="I235" i="1"/>
  <c r="F235" i="1"/>
  <c r="A235" i="1"/>
  <c r="H234" i="1"/>
  <c r="A234" i="1"/>
  <c r="L234" i="1" s="1"/>
  <c r="H233" i="1"/>
  <c r="C233" i="1"/>
  <c r="D233" i="1" s="1"/>
  <c r="A233" i="1"/>
  <c r="I233" i="1" s="1"/>
  <c r="L232" i="1"/>
  <c r="J232" i="1"/>
  <c r="I232" i="1"/>
  <c r="F232" i="1"/>
  <c r="K232" i="1" s="1"/>
  <c r="D232" i="1"/>
  <c r="C232" i="1"/>
  <c r="A232" i="1"/>
  <c r="L231" i="1"/>
  <c r="K231" i="1"/>
  <c r="G231" i="1"/>
  <c r="N231" i="1" s="1"/>
  <c r="F231" i="1"/>
  <c r="E231" i="1"/>
  <c r="C231" i="1"/>
  <c r="D231" i="1" s="1"/>
  <c r="B231" i="1"/>
  <c r="A231" i="1"/>
  <c r="H231" i="1" s="1"/>
  <c r="N230" i="1"/>
  <c r="M230" i="1"/>
  <c r="L230" i="1"/>
  <c r="K230" i="1"/>
  <c r="J230" i="1"/>
  <c r="P230" i="1" s="1"/>
  <c r="H230" i="1"/>
  <c r="G230" i="1"/>
  <c r="F230" i="1"/>
  <c r="D230" i="1"/>
  <c r="E230" i="1" s="1"/>
  <c r="C230" i="1"/>
  <c r="B230" i="1"/>
  <c r="A230" i="1"/>
  <c r="I230" i="1" s="1"/>
  <c r="O230" i="1" s="1"/>
  <c r="A229" i="1"/>
  <c r="I229" i="1" s="1"/>
  <c r="L228" i="1"/>
  <c r="I228" i="1"/>
  <c r="H228" i="1"/>
  <c r="E228" i="1"/>
  <c r="D228" i="1"/>
  <c r="B228" i="1"/>
  <c r="A228" i="1"/>
  <c r="C228" i="1" s="1"/>
  <c r="J227" i="1"/>
  <c r="H227" i="1"/>
  <c r="G227" i="1"/>
  <c r="P227" i="1" s="1"/>
  <c r="C227" i="1"/>
  <c r="D227" i="1" s="1"/>
  <c r="E227" i="1" s="1"/>
  <c r="A227" i="1"/>
  <c r="J226" i="1"/>
  <c r="P226" i="1" s="1"/>
  <c r="I226" i="1"/>
  <c r="O226" i="1" s="1"/>
  <c r="G226" i="1"/>
  <c r="F226" i="1"/>
  <c r="K226" i="1" s="1"/>
  <c r="A226" i="1"/>
  <c r="J225" i="1"/>
  <c r="I225" i="1"/>
  <c r="H225" i="1"/>
  <c r="Q225" i="1" s="1"/>
  <c r="A225" i="1"/>
  <c r="M224" i="1"/>
  <c r="L224" i="1"/>
  <c r="I224" i="1"/>
  <c r="O224" i="1" s="1"/>
  <c r="H224" i="1"/>
  <c r="N224" i="1" s="1"/>
  <c r="F224" i="1"/>
  <c r="K224" i="1" s="1"/>
  <c r="C224" i="1"/>
  <c r="D224" i="1" s="1"/>
  <c r="A224" i="1"/>
  <c r="G224" i="1" s="1"/>
  <c r="N223" i="1"/>
  <c r="L223" i="1"/>
  <c r="K223" i="1"/>
  <c r="G223" i="1"/>
  <c r="F223" i="1"/>
  <c r="C223" i="1"/>
  <c r="D223" i="1" s="1"/>
  <c r="A223" i="1"/>
  <c r="H223" i="1" s="1"/>
  <c r="N222" i="1"/>
  <c r="L222" i="1"/>
  <c r="K222" i="1"/>
  <c r="J222" i="1"/>
  <c r="P222" i="1" s="1"/>
  <c r="H222" i="1"/>
  <c r="G222" i="1"/>
  <c r="F222" i="1"/>
  <c r="E222" i="1"/>
  <c r="D222" i="1"/>
  <c r="C222" i="1"/>
  <c r="B222" i="1"/>
  <c r="A222" i="1"/>
  <c r="I222" i="1" s="1"/>
  <c r="A221" i="1"/>
  <c r="I221" i="1" s="1"/>
  <c r="L220" i="1"/>
  <c r="I220" i="1"/>
  <c r="H220" i="1"/>
  <c r="E220" i="1"/>
  <c r="D220" i="1"/>
  <c r="B220" i="1" s="1"/>
  <c r="A220" i="1"/>
  <c r="C220" i="1" s="1"/>
  <c r="J219" i="1"/>
  <c r="P219" i="1" s="1"/>
  <c r="H219" i="1"/>
  <c r="N219" i="1" s="1"/>
  <c r="G219" i="1"/>
  <c r="A219" i="1"/>
  <c r="K218" i="1"/>
  <c r="J218" i="1"/>
  <c r="I218" i="1"/>
  <c r="F218" i="1"/>
  <c r="A218" i="1"/>
  <c r="J217" i="1"/>
  <c r="H217" i="1"/>
  <c r="A217" i="1"/>
  <c r="M216" i="1"/>
  <c r="L216" i="1"/>
  <c r="I216" i="1"/>
  <c r="O216" i="1" s="1"/>
  <c r="H216" i="1"/>
  <c r="N216" i="1" s="1"/>
  <c r="F216" i="1"/>
  <c r="K216" i="1" s="1"/>
  <c r="C216" i="1"/>
  <c r="D216" i="1" s="1"/>
  <c r="A216" i="1"/>
  <c r="G216" i="1" s="1"/>
  <c r="N215" i="1"/>
  <c r="L215" i="1"/>
  <c r="G215" i="1"/>
  <c r="F215" i="1"/>
  <c r="K215" i="1" s="1"/>
  <c r="E215" i="1"/>
  <c r="C215" i="1"/>
  <c r="D215" i="1" s="1"/>
  <c r="B215" i="1" s="1"/>
  <c r="A215" i="1"/>
  <c r="H215" i="1" s="1"/>
  <c r="N214" i="1"/>
  <c r="L214" i="1"/>
  <c r="K214" i="1"/>
  <c r="J214" i="1"/>
  <c r="P214" i="1" s="1"/>
  <c r="H214" i="1"/>
  <c r="G214" i="1"/>
  <c r="F214" i="1"/>
  <c r="D214" i="1"/>
  <c r="E214" i="1" s="1"/>
  <c r="C214" i="1"/>
  <c r="B214" i="1"/>
  <c r="A214" i="1"/>
  <c r="I214" i="1" s="1"/>
  <c r="O214" i="1" s="1"/>
  <c r="I213" i="1"/>
  <c r="F213" i="1"/>
  <c r="K213" i="1" s="1"/>
  <c r="A213" i="1"/>
  <c r="L212" i="1"/>
  <c r="I212" i="1"/>
  <c r="H212" i="1"/>
  <c r="E212" i="1"/>
  <c r="D212" i="1"/>
  <c r="B212" i="1"/>
  <c r="A212" i="1"/>
  <c r="C212" i="1" s="1"/>
  <c r="J211" i="1"/>
  <c r="P211" i="1" s="1"/>
  <c r="G211" i="1"/>
  <c r="A211" i="1"/>
  <c r="A210" i="1"/>
  <c r="Q209" i="1"/>
  <c r="M209" i="1"/>
  <c r="J209" i="1"/>
  <c r="I209" i="1"/>
  <c r="H209" i="1"/>
  <c r="G209" i="1"/>
  <c r="P209" i="1" s="1"/>
  <c r="A209" i="1"/>
  <c r="L208" i="1"/>
  <c r="I208" i="1"/>
  <c r="O208" i="1" s="1"/>
  <c r="H208" i="1"/>
  <c r="F208" i="1"/>
  <c r="K208" i="1" s="1"/>
  <c r="C208" i="1"/>
  <c r="D208" i="1" s="1"/>
  <c r="A208" i="1"/>
  <c r="G208" i="1" s="1"/>
  <c r="N207" i="1"/>
  <c r="L207" i="1"/>
  <c r="G207" i="1"/>
  <c r="F207" i="1"/>
  <c r="K207" i="1" s="1"/>
  <c r="E207" i="1"/>
  <c r="D207" i="1"/>
  <c r="B207" i="1" s="1"/>
  <c r="C207" i="1"/>
  <c r="A207" i="1"/>
  <c r="H207" i="1" s="1"/>
  <c r="N206" i="1"/>
  <c r="L206" i="1"/>
  <c r="K206" i="1"/>
  <c r="J206" i="1"/>
  <c r="P206" i="1" s="1"/>
  <c r="H206" i="1"/>
  <c r="G206" i="1"/>
  <c r="F206" i="1"/>
  <c r="C206" i="1"/>
  <c r="D206" i="1" s="1"/>
  <c r="A206" i="1"/>
  <c r="I206" i="1" s="1"/>
  <c r="O206" i="1" s="1"/>
  <c r="L205" i="1"/>
  <c r="I205" i="1"/>
  <c r="F205" i="1"/>
  <c r="K205" i="1" s="1"/>
  <c r="C205" i="1"/>
  <c r="D205" i="1" s="1"/>
  <c r="A205" i="1"/>
  <c r="A204" i="1"/>
  <c r="Q203" i="1"/>
  <c r="J203" i="1"/>
  <c r="I203" i="1"/>
  <c r="H203" i="1"/>
  <c r="G203" i="1"/>
  <c r="P203" i="1" s="1"/>
  <c r="C203" i="1"/>
  <c r="D203" i="1" s="1"/>
  <c r="E203" i="1" s="1"/>
  <c r="A203" i="1"/>
  <c r="J202" i="1"/>
  <c r="I202" i="1"/>
  <c r="H202" i="1"/>
  <c r="F202" i="1"/>
  <c r="K202" i="1" s="1"/>
  <c r="A202" i="1"/>
  <c r="A201" i="1"/>
  <c r="J201" i="1" s="1"/>
  <c r="L200" i="1"/>
  <c r="I200" i="1"/>
  <c r="O200" i="1" s="1"/>
  <c r="H200" i="1"/>
  <c r="F200" i="1"/>
  <c r="K200" i="1" s="1"/>
  <c r="C200" i="1"/>
  <c r="D200" i="1" s="1"/>
  <c r="A200" i="1"/>
  <c r="G200" i="1" s="1"/>
  <c r="N199" i="1"/>
  <c r="L199" i="1"/>
  <c r="G199" i="1"/>
  <c r="F199" i="1"/>
  <c r="K199" i="1" s="1"/>
  <c r="C199" i="1"/>
  <c r="D199" i="1" s="1"/>
  <c r="E199" i="1" s="1"/>
  <c r="B199" i="1"/>
  <c r="A199" i="1"/>
  <c r="H199" i="1" s="1"/>
  <c r="N198" i="1"/>
  <c r="L198" i="1"/>
  <c r="K198" i="1"/>
  <c r="J198" i="1"/>
  <c r="P198" i="1" s="1"/>
  <c r="H198" i="1"/>
  <c r="G198" i="1"/>
  <c r="F198" i="1"/>
  <c r="C198" i="1"/>
  <c r="D198" i="1" s="1"/>
  <c r="A198" i="1"/>
  <c r="I198" i="1" s="1"/>
  <c r="O197" i="1"/>
  <c r="L197" i="1"/>
  <c r="J197" i="1"/>
  <c r="G197" i="1"/>
  <c r="F197" i="1"/>
  <c r="K197" i="1" s="1"/>
  <c r="E197" i="1"/>
  <c r="D197" i="1"/>
  <c r="B197" i="1" s="1"/>
  <c r="C197" i="1"/>
  <c r="A197" i="1"/>
  <c r="I197" i="1" s="1"/>
  <c r="O196" i="1"/>
  <c r="N196" i="1"/>
  <c r="M196" i="1"/>
  <c r="L196" i="1"/>
  <c r="J196" i="1"/>
  <c r="H196" i="1"/>
  <c r="Q196" i="1" s="1"/>
  <c r="G196" i="1"/>
  <c r="P196" i="1" s="1"/>
  <c r="F196" i="1"/>
  <c r="K196" i="1" s="1"/>
  <c r="E196" i="1"/>
  <c r="D196" i="1"/>
  <c r="B196" i="1" s="1"/>
  <c r="C196" i="1"/>
  <c r="A196" i="1"/>
  <c r="I196" i="1" s="1"/>
  <c r="A195" i="1"/>
  <c r="Q194" i="1"/>
  <c r="J194" i="1"/>
  <c r="I194" i="1"/>
  <c r="H194" i="1"/>
  <c r="G194" i="1"/>
  <c r="P194" i="1" s="1"/>
  <c r="F194" i="1"/>
  <c r="K194" i="1" s="1"/>
  <c r="A194" i="1"/>
  <c r="C193" i="1"/>
  <c r="D193" i="1" s="1"/>
  <c r="E193" i="1" s="1"/>
  <c r="A193" i="1"/>
  <c r="L193" i="1" s="1"/>
  <c r="J192" i="1"/>
  <c r="I192" i="1"/>
  <c r="H192" i="1"/>
  <c r="A192" i="1"/>
  <c r="F192" i="1" s="1"/>
  <c r="K192" i="1" s="1"/>
  <c r="H191" i="1"/>
  <c r="D191" i="1"/>
  <c r="B191" i="1" s="1"/>
  <c r="C191" i="1"/>
  <c r="A191" i="1"/>
  <c r="J191" i="1" s="1"/>
  <c r="L190" i="1"/>
  <c r="A190" i="1"/>
  <c r="L189" i="1"/>
  <c r="J189" i="1"/>
  <c r="G189" i="1"/>
  <c r="O189" i="1" s="1"/>
  <c r="F189" i="1"/>
  <c r="K189" i="1" s="1"/>
  <c r="C189" i="1"/>
  <c r="D189" i="1" s="1"/>
  <c r="A189" i="1"/>
  <c r="I189" i="1" s="1"/>
  <c r="O188" i="1"/>
  <c r="N188" i="1"/>
  <c r="M188" i="1"/>
  <c r="L188" i="1"/>
  <c r="J188" i="1"/>
  <c r="H188" i="1"/>
  <c r="G188" i="1"/>
  <c r="P188" i="1" s="1"/>
  <c r="F188" i="1"/>
  <c r="K188" i="1" s="1"/>
  <c r="E188" i="1"/>
  <c r="D188" i="1"/>
  <c r="B188" i="1" s="1"/>
  <c r="C188" i="1"/>
  <c r="A188" i="1"/>
  <c r="I188" i="1" s="1"/>
  <c r="A187" i="1"/>
  <c r="J186" i="1"/>
  <c r="P186" i="1" s="1"/>
  <c r="I186" i="1"/>
  <c r="O186" i="1" s="1"/>
  <c r="H186" i="1"/>
  <c r="G186" i="1"/>
  <c r="A186" i="1"/>
  <c r="P185" i="1"/>
  <c r="O185" i="1"/>
  <c r="N185" i="1"/>
  <c r="J185" i="1"/>
  <c r="Q185" i="1" s="1"/>
  <c r="I185" i="1"/>
  <c r="H185" i="1"/>
  <c r="G185" i="1"/>
  <c r="F185" i="1"/>
  <c r="K185" i="1" s="1"/>
  <c r="C185" i="1"/>
  <c r="D185" i="1" s="1"/>
  <c r="A185" i="1"/>
  <c r="L185" i="1" s="1"/>
  <c r="J184" i="1"/>
  <c r="A184" i="1"/>
  <c r="L183" i="1"/>
  <c r="J183" i="1"/>
  <c r="I183" i="1"/>
  <c r="H183" i="1"/>
  <c r="A183" i="1"/>
  <c r="N182" i="1"/>
  <c r="M182" i="1"/>
  <c r="L182" i="1"/>
  <c r="K182" i="1"/>
  <c r="I182" i="1"/>
  <c r="O182" i="1" s="1"/>
  <c r="H182" i="1"/>
  <c r="F182" i="1"/>
  <c r="D182" i="1"/>
  <c r="C182" i="1"/>
  <c r="A182" i="1"/>
  <c r="G182" i="1" s="1"/>
  <c r="L181" i="1"/>
  <c r="C181" i="1"/>
  <c r="D181" i="1" s="1"/>
  <c r="E181" i="1" s="1"/>
  <c r="A181" i="1"/>
  <c r="H181" i="1" s="1"/>
  <c r="L180" i="1"/>
  <c r="K180" i="1"/>
  <c r="J180" i="1"/>
  <c r="P180" i="1" s="1"/>
  <c r="H180" i="1"/>
  <c r="N180" i="1" s="1"/>
  <c r="G180" i="1"/>
  <c r="F180" i="1"/>
  <c r="C180" i="1"/>
  <c r="D180" i="1" s="1"/>
  <c r="E180" i="1" s="1"/>
  <c r="B180" i="1"/>
  <c r="A180" i="1"/>
  <c r="I180" i="1" s="1"/>
  <c r="O180" i="1" s="1"/>
  <c r="A179" i="1"/>
  <c r="I178" i="1"/>
  <c r="O178" i="1" s="1"/>
  <c r="H178" i="1"/>
  <c r="G178" i="1"/>
  <c r="A178" i="1"/>
  <c r="C178" i="1" s="1"/>
  <c r="D178" i="1" s="1"/>
  <c r="I177" i="1"/>
  <c r="H177" i="1"/>
  <c r="G177" i="1"/>
  <c r="O177" i="1" s="1"/>
  <c r="F177" i="1"/>
  <c r="K177" i="1" s="1"/>
  <c r="C177" i="1"/>
  <c r="D177" i="1" s="1"/>
  <c r="E177" i="1" s="1"/>
  <c r="A177" i="1"/>
  <c r="L177" i="1" s="1"/>
  <c r="O176" i="1"/>
  <c r="N176" i="1"/>
  <c r="I176" i="1"/>
  <c r="H176" i="1"/>
  <c r="M176" i="1" s="1"/>
  <c r="G176" i="1"/>
  <c r="F176" i="1"/>
  <c r="K176" i="1" s="1"/>
  <c r="A176" i="1"/>
  <c r="L176" i="1" s="1"/>
  <c r="L175" i="1"/>
  <c r="C175" i="1"/>
  <c r="D175" i="1" s="1"/>
  <c r="A175" i="1"/>
  <c r="F175" i="1" s="1"/>
  <c r="K175" i="1" s="1"/>
  <c r="N174" i="1"/>
  <c r="M174" i="1"/>
  <c r="L174" i="1"/>
  <c r="K174" i="1"/>
  <c r="I174" i="1"/>
  <c r="O174" i="1" s="1"/>
  <c r="H174" i="1"/>
  <c r="F174" i="1"/>
  <c r="C174" i="1"/>
  <c r="D174" i="1" s="1"/>
  <c r="A174" i="1"/>
  <c r="G174" i="1" s="1"/>
  <c r="L173" i="1"/>
  <c r="A173" i="1"/>
  <c r="L172" i="1"/>
  <c r="K172" i="1"/>
  <c r="J172" i="1"/>
  <c r="P172" i="1" s="1"/>
  <c r="H172" i="1"/>
  <c r="G172" i="1"/>
  <c r="F172" i="1"/>
  <c r="C172" i="1"/>
  <c r="D172" i="1" s="1"/>
  <c r="E172" i="1" s="1"/>
  <c r="A172" i="1"/>
  <c r="I172" i="1" s="1"/>
  <c r="O172" i="1" s="1"/>
  <c r="I171" i="1"/>
  <c r="A171" i="1"/>
  <c r="I170" i="1"/>
  <c r="H170" i="1"/>
  <c r="G170" i="1"/>
  <c r="A170" i="1"/>
  <c r="C170" i="1" s="1"/>
  <c r="D170" i="1" s="1"/>
  <c r="O169" i="1"/>
  <c r="I169" i="1"/>
  <c r="H169" i="1"/>
  <c r="G169" i="1"/>
  <c r="F169" i="1"/>
  <c r="K169" i="1" s="1"/>
  <c r="C169" i="1"/>
  <c r="D169" i="1" s="1"/>
  <c r="E169" i="1" s="1"/>
  <c r="A169" i="1"/>
  <c r="L169" i="1" s="1"/>
  <c r="I168" i="1"/>
  <c r="H168" i="1"/>
  <c r="M168" i="1" s="1"/>
  <c r="G168" i="1"/>
  <c r="O168" i="1" s="1"/>
  <c r="F168" i="1"/>
  <c r="K168" i="1" s="1"/>
  <c r="A168" i="1"/>
  <c r="L168" i="1" s="1"/>
  <c r="L167" i="1"/>
  <c r="D167" i="1"/>
  <c r="B167" i="1" s="1"/>
  <c r="C167" i="1"/>
  <c r="A167" i="1"/>
  <c r="F167" i="1" s="1"/>
  <c r="K167" i="1" s="1"/>
  <c r="N166" i="1"/>
  <c r="M166" i="1"/>
  <c r="L166" i="1"/>
  <c r="K166" i="1"/>
  <c r="I166" i="1"/>
  <c r="O166" i="1" s="1"/>
  <c r="H166" i="1"/>
  <c r="F166" i="1"/>
  <c r="C166" i="1"/>
  <c r="D166" i="1" s="1"/>
  <c r="A166" i="1"/>
  <c r="G166" i="1" s="1"/>
  <c r="J165" i="1"/>
  <c r="A165" i="1"/>
  <c r="L165" i="1" s="1"/>
  <c r="O164" i="1"/>
  <c r="L164" i="1"/>
  <c r="K164" i="1"/>
  <c r="J164" i="1"/>
  <c r="P164" i="1" s="1"/>
  <c r="H164" i="1"/>
  <c r="G164" i="1"/>
  <c r="F164" i="1"/>
  <c r="C164" i="1"/>
  <c r="D164" i="1" s="1"/>
  <c r="E164" i="1" s="1"/>
  <c r="A164" i="1"/>
  <c r="I164" i="1" s="1"/>
  <c r="H163" i="1"/>
  <c r="F163" i="1"/>
  <c r="K163" i="1" s="1"/>
  <c r="A163" i="1"/>
  <c r="G162" i="1"/>
  <c r="A162" i="1"/>
  <c r="H161" i="1"/>
  <c r="F161" i="1"/>
  <c r="K161" i="1" s="1"/>
  <c r="A161" i="1"/>
  <c r="A160" i="1"/>
  <c r="L159" i="1"/>
  <c r="K159" i="1"/>
  <c r="J159" i="1"/>
  <c r="H159" i="1"/>
  <c r="F159" i="1"/>
  <c r="C159" i="1"/>
  <c r="D159" i="1" s="1"/>
  <c r="A159" i="1"/>
  <c r="I159" i="1" s="1"/>
  <c r="L158" i="1"/>
  <c r="I158" i="1"/>
  <c r="E158" i="1"/>
  <c r="D158" i="1"/>
  <c r="B158" i="1" s="1"/>
  <c r="C158" i="1"/>
  <c r="A158" i="1"/>
  <c r="N157" i="1"/>
  <c r="M157" i="1"/>
  <c r="L157" i="1"/>
  <c r="J157" i="1"/>
  <c r="P157" i="1" s="1"/>
  <c r="H157" i="1"/>
  <c r="Q157" i="1" s="1"/>
  <c r="G157" i="1"/>
  <c r="F157" i="1"/>
  <c r="K157" i="1" s="1"/>
  <c r="D157" i="1"/>
  <c r="E157" i="1" s="1"/>
  <c r="C157" i="1"/>
  <c r="A157" i="1"/>
  <c r="I157" i="1" s="1"/>
  <c r="O157" i="1" s="1"/>
  <c r="H156" i="1"/>
  <c r="G156" i="1"/>
  <c r="N156" i="1" s="1"/>
  <c r="F156" i="1"/>
  <c r="K156" i="1" s="1"/>
  <c r="C156" i="1"/>
  <c r="D156" i="1" s="1"/>
  <c r="B156" i="1" s="1"/>
  <c r="A156" i="1"/>
  <c r="L156" i="1" s="1"/>
  <c r="N155" i="1"/>
  <c r="L155" i="1"/>
  <c r="H155" i="1"/>
  <c r="G155" i="1"/>
  <c r="F155" i="1"/>
  <c r="K155" i="1" s="1"/>
  <c r="D155" i="1"/>
  <c r="A155" i="1"/>
  <c r="C155" i="1" s="1"/>
  <c r="O154" i="1"/>
  <c r="I154" i="1"/>
  <c r="H154" i="1"/>
  <c r="N154" i="1" s="1"/>
  <c r="G154" i="1"/>
  <c r="A154" i="1"/>
  <c r="I153" i="1"/>
  <c r="A153" i="1"/>
  <c r="J153" i="1" s="1"/>
  <c r="J152" i="1"/>
  <c r="I152" i="1"/>
  <c r="C152" i="1"/>
  <c r="D152" i="1" s="1"/>
  <c r="A152" i="1"/>
  <c r="M151" i="1"/>
  <c r="L151" i="1"/>
  <c r="K151" i="1"/>
  <c r="J151" i="1"/>
  <c r="H151" i="1"/>
  <c r="F151" i="1"/>
  <c r="C151" i="1"/>
  <c r="D151" i="1" s="1"/>
  <c r="A151" i="1"/>
  <c r="I151" i="1" s="1"/>
  <c r="I150" i="1"/>
  <c r="C150" i="1"/>
  <c r="D150" i="1" s="1"/>
  <c r="A150" i="1"/>
  <c r="L150" i="1" s="1"/>
  <c r="M149" i="1"/>
  <c r="L149" i="1"/>
  <c r="J149" i="1"/>
  <c r="H149" i="1"/>
  <c r="G149" i="1"/>
  <c r="N149" i="1" s="1"/>
  <c r="F149" i="1"/>
  <c r="K149" i="1" s="1"/>
  <c r="D149" i="1"/>
  <c r="E149" i="1" s="1"/>
  <c r="C149" i="1"/>
  <c r="B149" i="1"/>
  <c r="A149" i="1"/>
  <c r="I149" i="1" s="1"/>
  <c r="O149" i="1" s="1"/>
  <c r="K148" i="1"/>
  <c r="H148" i="1"/>
  <c r="G148" i="1"/>
  <c r="F148" i="1"/>
  <c r="C148" i="1"/>
  <c r="D148" i="1" s="1"/>
  <c r="B148" i="1" s="1"/>
  <c r="A148" i="1"/>
  <c r="L148" i="1" s="1"/>
  <c r="A147" i="1"/>
  <c r="M146" i="1"/>
  <c r="J146" i="1"/>
  <c r="Q146" i="1" s="1"/>
  <c r="I146" i="1"/>
  <c r="O146" i="1" s="1"/>
  <c r="H146" i="1"/>
  <c r="G146" i="1"/>
  <c r="A146" i="1"/>
  <c r="J145" i="1"/>
  <c r="Q145" i="1" s="1"/>
  <c r="I145" i="1"/>
  <c r="H145" i="1"/>
  <c r="C145" i="1"/>
  <c r="D145" i="1" s="1"/>
  <c r="E145" i="1" s="1"/>
  <c r="A145" i="1"/>
  <c r="O144" i="1"/>
  <c r="I144" i="1"/>
  <c r="G144" i="1"/>
  <c r="A144" i="1"/>
  <c r="J144" i="1" s="1"/>
  <c r="P144" i="1" s="1"/>
  <c r="L143" i="1"/>
  <c r="K143" i="1"/>
  <c r="J143" i="1"/>
  <c r="H143" i="1"/>
  <c r="F143" i="1"/>
  <c r="E143" i="1"/>
  <c r="D143" i="1"/>
  <c r="C143" i="1"/>
  <c r="B143" i="1"/>
  <c r="A143" i="1"/>
  <c r="I143" i="1" s="1"/>
  <c r="A142" i="1"/>
  <c r="C142" i="1" s="1"/>
  <c r="D142" i="1" s="1"/>
  <c r="L141" i="1"/>
  <c r="J141" i="1"/>
  <c r="P141" i="1" s="1"/>
  <c r="H141" i="1"/>
  <c r="G141" i="1"/>
  <c r="N141" i="1" s="1"/>
  <c r="F141" i="1"/>
  <c r="K141" i="1" s="1"/>
  <c r="E141" i="1"/>
  <c r="D141" i="1"/>
  <c r="C141" i="1"/>
  <c r="B141" i="1"/>
  <c r="A141" i="1"/>
  <c r="I141" i="1" s="1"/>
  <c r="O141" i="1" s="1"/>
  <c r="N140" i="1"/>
  <c r="H140" i="1"/>
  <c r="G140" i="1"/>
  <c r="F140" i="1"/>
  <c r="K140" i="1" s="1"/>
  <c r="C140" i="1"/>
  <c r="D140" i="1" s="1"/>
  <c r="B140" i="1" s="1"/>
  <c r="A140" i="1"/>
  <c r="L140" i="1" s="1"/>
  <c r="L139" i="1"/>
  <c r="I139" i="1"/>
  <c r="O139" i="1" s="1"/>
  <c r="H139" i="1"/>
  <c r="G139" i="1"/>
  <c r="N139" i="1" s="1"/>
  <c r="F139" i="1"/>
  <c r="K139" i="1" s="1"/>
  <c r="A139" i="1"/>
  <c r="J138" i="1"/>
  <c r="Q138" i="1" s="1"/>
  <c r="I138" i="1"/>
  <c r="H138" i="1"/>
  <c r="A138" i="1"/>
  <c r="I137" i="1"/>
  <c r="H137" i="1"/>
  <c r="Q137" i="1" s="1"/>
  <c r="A137" i="1"/>
  <c r="J137" i="1" s="1"/>
  <c r="G136" i="1"/>
  <c r="A136" i="1"/>
  <c r="J136" i="1" s="1"/>
  <c r="P136" i="1" s="1"/>
  <c r="L135" i="1"/>
  <c r="K135" i="1"/>
  <c r="J135" i="1"/>
  <c r="H135" i="1"/>
  <c r="M135" i="1" s="1"/>
  <c r="F135" i="1"/>
  <c r="E135" i="1"/>
  <c r="D135" i="1"/>
  <c r="B135" i="1" s="1"/>
  <c r="C135" i="1"/>
  <c r="A135" i="1"/>
  <c r="I135" i="1" s="1"/>
  <c r="L134" i="1"/>
  <c r="K134" i="1"/>
  <c r="I134" i="1"/>
  <c r="F134" i="1"/>
  <c r="E134" i="1"/>
  <c r="D134" i="1"/>
  <c r="B134" i="1" s="1"/>
  <c r="C134" i="1"/>
  <c r="A134" i="1"/>
  <c r="N133" i="1"/>
  <c r="L133" i="1"/>
  <c r="J133" i="1"/>
  <c r="P133" i="1" s="1"/>
  <c r="H133" i="1"/>
  <c r="G133" i="1"/>
  <c r="F133" i="1"/>
  <c r="K133" i="1" s="1"/>
  <c r="D133" i="1"/>
  <c r="E133" i="1" s="1"/>
  <c r="C133" i="1"/>
  <c r="A133" i="1"/>
  <c r="I133" i="1" s="1"/>
  <c r="O133" i="1" s="1"/>
  <c r="H132" i="1"/>
  <c r="G132" i="1"/>
  <c r="F132" i="1"/>
  <c r="K132" i="1" s="1"/>
  <c r="E132" i="1"/>
  <c r="C132" i="1"/>
  <c r="D132" i="1" s="1"/>
  <c r="B132" i="1" s="1"/>
  <c r="A132" i="1"/>
  <c r="L132" i="1" s="1"/>
  <c r="L131" i="1"/>
  <c r="I131" i="1"/>
  <c r="H131" i="1"/>
  <c r="F131" i="1"/>
  <c r="K131" i="1" s="1"/>
  <c r="A131" i="1"/>
  <c r="I130" i="1"/>
  <c r="H130" i="1"/>
  <c r="Q130" i="1" s="1"/>
  <c r="A130" i="1"/>
  <c r="J130" i="1" s="1"/>
  <c r="H129" i="1"/>
  <c r="A129" i="1"/>
  <c r="J129" i="1" s="1"/>
  <c r="J128" i="1"/>
  <c r="I128" i="1"/>
  <c r="D128" i="1"/>
  <c r="E128" i="1" s="1"/>
  <c r="C128" i="1"/>
  <c r="A128" i="1"/>
  <c r="L127" i="1"/>
  <c r="K127" i="1"/>
  <c r="J127" i="1"/>
  <c r="H127" i="1"/>
  <c r="F127" i="1"/>
  <c r="D127" i="1"/>
  <c r="B127" i="1" s="1"/>
  <c r="C127" i="1"/>
  <c r="A127" i="1"/>
  <c r="I127" i="1" s="1"/>
  <c r="L126" i="1"/>
  <c r="K126" i="1"/>
  <c r="I126" i="1"/>
  <c r="F126" i="1"/>
  <c r="D126" i="1"/>
  <c r="B126" i="1" s="1"/>
  <c r="C126" i="1"/>
  <c r="A126" i="1"/>
  <c r="N125" i="1"/>
  <c r="M125" i="1"/>
  <c r="L125" i="1"/>
  <c r="J125" i="1"/>
  <c r="H125" i="1"/>
  <c r="Q125" i="1" s="1"/>
  <c r="G125" i="1"/>
  <c r="O125" i="1" s="1"/>
  <c r="F125" i="1"/>
  <c r="K125" i="1" s="1"/>
  <c r="D125" i="1"/>
  <c r="B125" i="1" s="1"/>
  <c r="C125" i="1"/>
  <c r="A125" i="1"/>
  <c r="I125" i="1" s="1"/>
  <c r="K124" i="1"/>
  <c r="I124" i="1"/>
  <c r="H124" i="1"/>
  <c r="F124" i="1"/>
  <c r="A124" i="1"/>
  <c r="G123" i="1"/>
  <c r="A123" i="1"/>
  <c r="C123" i="1" s="1"/>
  <c r="D123" i="1" s="1"/>
  <c r="H122" i="1"/>
  <c r="N122" i="1" s="1"/>
  <c r="G122" i="1"/>
  <c r="A122" i="1"/>
  <c r="J122" i="1" s="1"/>
  <c r="P122" i="1" s="1"/>
  <c r="N121" i="1"/>
  <c r="L121" i="1"/>
  <c r="J121" i="1"/>
  <c r="P121" i="1" s="1"/>
  <c r="I121" i="1"/>
  <c r="O121" i="1" s="1"/>
  <c r="H121" i="1"/>
  <c r="Q121" i="1" s="1"/>
  <c r="F121" i="1"/>
  <c r="K121" i="1" s="1"/>
  <c r="C121" i="1"/>
  <c r="D121" i="1" s="1"/>
  <c r="A121" i="1"/>
  <c r="G121" i="1" s="1"/>
  <c r="O120" i="1"/>
  <c r="L120" i="1"/>
  <c r="J120" i="1"/>
  <c r="P120" i="1" s="1"/>
  <c r="I120" i="1"/>
  <c r="G120" i="1"/>
  <c r="D120" i="1"/>
  <c r="B120" i="1" s="1"/>
  <c r="C120" i="1"/>
  <c r="A120" i="1"/>
  <c r="L119" i="1"/>
  <c r="K119" i="1"/>
  <c r="J119" i="1"/>
  <c r="H119" i="1"/>
  <c r="M119" i="1" s="1"/>
  <c r="F119" i="1"/>
  <c r="E119" i="1"/>
  <c r="D119" i="1"/>
  <c r="B119" i="1" s="1"/>
  <c r="C119" i="1"/>
  <c r="A119" i="1"/>
  <c r="I119" i="1" s="1"/>
  <c r="G118" i="1"/>
  <c r="C118" i="1"/>
  <c r="D118" i="1" s="1"/>
  <c r="A118" i="1"/>
  <c r="I118" i="1" s="1"/>
  <c r="O118" i="1" s="1"/>
  <c r="N117" i="1"/>
  <c r="L117" i="1"/>
  <c r="J117" i="1"/>
  <c r="H117" i="1"/>
  <c r="Q117" i="1" s="1"/>
  <c r="G117" i="1"/>
  <c r="P117" i="1" s="1"/>
  <c r="F117" i="1"/>
  <c r="K117" i="1" s="1"/>
  <c r="D117" i="1"/>
  <c r="B117" i="1" s="1"/>
  <c r="C117" i="1"/>
  <c r="A117" i="1"/>
  <c r="I117" i="1" s="1"/>
  <c r="A116" i="1"/>
  <c r="I116" i="1" s="1"/>
  <c r="H115" i="1"/>
  <c r="A115" i="1"/>
  <c r="C115" i="1" s="1"/>
  <c r="D115" i="1" s="1"/>
  <c r="I114" i="1"/>
  <c r="H114" i="1"/>
  <c r="C114" i="1"/>
  <c r="D114" i="1" s="1"/>
  <c r="B114" i="1" s="1"/>
  <c r="A114" i="1"/>
  <c r="J114" i="1" s="1"/>
  <c r="N113" i="1"/>
  <c r="J113" i="1"/>
  <c r="P113" i="1" s="1"/>
  <c r="I113" i="1"/>
  <c r="O113" i="1" s="1"/>
  <c r="H113" i="1"/>
  <c r="Q113" i="1" s="1"/>
  <c r="D113" i="1"/>
  <c r="E113" i="1" s="1"/>
  <c r="C113" i="1"/>
  <c r="A113" i="1"/>
  <c r="G113" i="1" s="1"/>
  <c r="A112" i="1"/>
  <c r="J112" i="1" s="1"/>
  <c r="L111" i="1"/>
  <c r="J111" i="1"/>
  <c r="H111" i="1"/>
  <c r="F111" i="1"/>
  <c r="K111" i="1" s="1"/>
  <c r="C111" i="1"/>
  <c r="D111" i="1" s="1"/>
  <c r="A111" i="1"/>
  <c r="I111" i="1" s="1"/>
  <c r="M111" i="1" s="1"/>
  <c r="I110" i="1"/>
  <c r="O110" i="1" s="1"/>
  <c r="G110" i="1"/>
  <c r="F110" i="1"/>
  <c r="K110" i="1" s="1"/>
  <c r="D110" i="1"/>
  <c r="B110" i="1" s="1"/>
  <c r="C110" i="1"/>
  <c r="A110" i="1"/>
  <c r="O109" i="1"/>
  <c r="L109" i="1"/>
  <c r="J109" i="1"/>
  <c r="P109" i="1" s="1"/>
  <c r="H109" i="1"/>
  <c r="G109" i="1"/>
  <c r="F109" i="1"/>
  <c r="K109" i="1" s="1"/>
  <c r="E109" i="1"/>
  <c r="D109" i="1"/>
  <c r="B109" i="1" s="1"/>
  <c r="C109" i="1"/>
  <c r="A109" i="1"/>
  <c r="I109" i="1" s="1"/>
  <c r="N108" i="1"/>
  <c r="H108" i="1"/>
  <c r="M108" i="1" s="1"/>
  <c r="G108" i="1"/>
  <c r="C108" i="1"/>
  <c r="D108" i="1" s="1"/>
  <c r="B108" i="1" s="1"/>
  <c r="A108" i="1"/>
  <c r="I108" i="1" s="1"/>
  <c r="O108" i="1" s="1"/>
  <c r="N107" i="1"/>
  <c r="J107" i="1"/>
  <c r="P107" i="1" s="1"/>
  <c r="I107" i="1"/>
  <c r="O107" i="1" s="1"/>
  <c r="H107" i="1"/>
  <c r="Q107" i="1" s="1"/>
  <c r="G107" i="1"/>
  <c r="D107" i="1"/>
  <c r="E107" i="1" s="1"/>
  <c r="A107" i="1"/>
  <c r="C107" i="1" s="1"/>
  <c r="P106" i="1"/>
  <c r="J106" i="1"/>
  <c r="I106" i="1"/>
  <c r="O106" i="1" s="1"/>
  <c r="H106" i="1"/>
  <c r="G106" i="1"/>
  <c r="E106" i="1"/>
  <c r="C106" i="1"/>
  <c r="D106" i="1" s="1"/>
  <c r="B106" i="1" s="1"/>
  <c r="A106" i="1"/>
  <c r="A105" i="1"/>
  <c r="G105" i="1" s="1"/>
  <c r="L104" i="1"/>
  <c r="G104" i="1"/>
  <c r="A104" i="1"/>
  <c r="J104" i="1" s="1"/>
  <c r="P104" i="1" s="1"/>
  <c r="M103" i="1"/>
  <c r="L103" i="1"/>
  <c r="J103" i="1"/>
  <c r="H103" i="1"/>
  <c r="Q103" i="1" s="1"/>
  <c r="F103" i="1"/>
  <c r="K103" i="1" s="1"/>
  <c r="C103" i="1"/>
  <c r="D103" i="1" s="1"/>
  <c r="A103" i="1"/>
  <c r="I103" i="1" s="1"/>
  <c r="O102" i="1"/>
  <c r="I102" i="1"/>
  <c r="G102" i="1"/>
  <c r="A102" i="1"/>
  <c r="P101" i="1"/>
  <c r="N101" i="1"/>
  <c r="L101" i="1"/>
  <c r="J101" i="1"/>
  <c r="H101" i="1"/>
  <c r="G101" i="1"/>
  <c r="F101" i="1"/>
  <c r="K101" i="1" s="1"/>
  <c r="E101" i="1"/>
  <c r="D101" i="1"/>
  <c r="C101" i="1"/>
  <c r="B101" i="1"/>
  <c r="A101" i="1"/>
  <c r="I101" i="1" s="1"/>
  <c r="O101" i="1" s="1"/>
  <c r="I100" i="1"/>
  <c r="H100" i="1"/>
  <c r="N100" i="1" s="1"/>
  <c r="E100" i="1"/>
  <c r="C100" i="1"/>
  <c r="D100" i="1" s="1"/>
  <c r="B100" i="1" s="1"/>
  <c r="A100" i="1"/>
  <c r="G100" i="1" s="1"/>
  <c r="O100" i="1" s="1"/>
  <c r="J99" i="1"/>
  <c r="I99" i="1"/>
  <c r="H99" i="1"/>
  <c r="Q99" i="1" s="1"/>
  <c r="F99" i="1"/>
  <c r="K99" i="1" s="1"/>
  <c r="D99" i="1"/>
  <c r="E99" i="1" s="1"/>
  <c r="A99" i="1"/>
  <c r="C99" i="1" s="1"/>
  <c r="G98" i="1"/>
  <c r="A98" i="1"/>
  <c r="J98" i="1" s="1"/>
  <c r="P98" i="1" s="1"/>
  <c r="N97" i="1"/>
  <c r="L97" i="1"/>
  <c r="K97" i="1"/>
  <c r="I97" i="1"/>
  <c r="O97" i="1" s="1"/>
  <c r="H97" i="1"/>
  <c r="G97" i="1"/>
  <c r="F97" i="1"/>
  <c r="D97" i="1"/>
  <c r="E97" i="1" s="1"/>
  <c r="C97" i="1"/>
  <c r="A97" i="1"/>
  <c r="J97" i="1" s="1"/>
  <c r="P97" i="1" s="1"/>
  <c r="L96" i="1"/>
  <c r="K96" i="1"/>
  <c r="H96" i="1"/>
  <c r="N96" i="1" s="1"/>
  <c r="G96" i="1"/>
  <c r="C96" i="1"/>
  <c r="D96" i="1" s="1"/>
  <c r="A96" i="1"/>
  <c r="F96" i="1" s="1"/>
  <c r="K95" i="1"/>
  <c r="F95" i="1"/>
  <c r="A95" i="1"/>
  <c r="G95" i="1" s="1"/>
  <c r="A94" i="1"/>
  <c r="H94" i="1" s="1"/>
  <c r="L93" i="1"/>
  <c r="J93" i="1"/>
  <c r="H93" i="1"/>
  <c r="Q93" i="1" s="1"/>
  <c r="G93" i="1"/>
  <c r="P93" i="1" s="1"/>
  <c r="F93" i="1"/>
  <c r="K93" i="1" s="1"/>
  <c r="D93" i="1"/>
  <c r="E93" i="1" s="1"/>
  <c r="C93" i="1"/>
  <c r="A93" i="1"/>
  <c r="I93" i="1" s="1"/>
  <c r="L92" i="1"/>
  <c r="I92" i="1"/>
  <c r="H92" i="1"/>
  <c r="N92" i="1" s="1"/>
  <c r="G92" i="1"/>
  <c r="P92" i="1" s="1"/>
  <c r="F92" i="1"/>
  <c r="K92" i="1" s="1"/>
  <c r="D92" i="1"/>
  <c r="B92" i="1" s="1"/>
  <c r="C92" i="1"/>
  <c r="A92" i="1"/>
  <c r="J92" i="1" s="1"/>
  <c r="L91" i="1"/>
  <c r="G91" i="1"/>
  <c r="A91" i="1"/>
  <c r="C91" i="1" s="1"/>
  <c r="D91" i="1" s="1"/>
  <c r="F90" i="1"/>
  <c r="K90" i="1" s="1"/>
  <c r="A90" i="1"/>
  <c r="L90" i="1" s="1"/>
  <c r="N89" i="1"/>
  <c r="L89" i="1"/>
  <c r="K89" i="1"/>
  <c r="I89" i="1"/>
  <c r="O89" i="1" s="1"/>
  <c r="H89" i="1"/>
  <c r="G89" i="1"/>
  <c r="F89" i="1"/>
  <c r="D89" i="1"/>
  <c r="E89" i="1" s="1"/>
  <c r="C89" i="1"/>
  <c r="A89" i="1"/>
  <c r="J89" i="1" s="1"/>
  <c r="P89" i="1" s="1"/>
  <c r="L88" i="1"/>
  <c r="K88" i="1"/>
  <c r="H88" i="1"/>
  <c r="N88" i="1" s="1"/>
  <c r="G88" i="1"/>
  <c r="C88" i="1"/>
  <c r="D88" i="1" s="1"/>
  <c r="A88" i="1"/>
  <c r="F88" i="1" s="1"/>
  <c r="K87" i="1"/>
  <c r="F87" i="1"/>
  <c r="A87" i="1"/>
  <c r="G87" i="1" s="1"/>
  <c r="J86" i="1"/>
  <c r="A86" i="1"/>
  <c r="H86" i="1" s="1"/>
  <c r="L85" i="1"/>
  <c r="J85" i="1"/>
  <c r="H85" i="1"/>
  <c r="Q85" i="1" s="1"/>
  <c r="G85" i="1"/>
  <c r="P85" i="1" s="1"/>
  <c r="F85" i="1"/>
  <c r="K85" i="1" s="1"/>
  <c r="D85" i="1"/>
  <c r="E85" i="1" s="1"/>
  <c r="C85" i="1"/>
  <c r="A85" i="1"/>
  <c r="I85" i="1" s="1"/>
  <c r="L84" i="1"/>
  <c r="I84" i="1"/>
  <c r="H84" i="1"/>
  <c r="Q84" i="1" s="1"/>
  <c r="G84" i="1"/>
  <c r="P84" i="1" s="1"/>
  <c r="F84" i="1"/>
  <c r="K84" i="1" s="1"/>
  <c r="D84" i="1"/>
  <c r="B84" i="1" s="1"/>
  <c r="C84" i="1"/>
  <c r="A84" i="1"/>
  <c r="J84" i="1" s="1"/>
  <c r="L83" i="1"/>
  <c r="G83" i="1"/>
  <c r="A83" i="1"/>
  <c r="C83" i="1" s="1"/>
  <c r="D83" i="1" s="1"/>
  <c r="J82" i="1"/>
  <c r="F82" i="1"/>
  <c r="K82" i="1" s="1"/>
  <c r="A82" i="1"/>
  <c r="L82" i="1" s="1"/>
  <c r="K81" i="1"/>
  <c r="J81" i="1"/>
  <c r="P81" i="1" s="1"/>
  <c r="H81" i="1"/>
  <c r="G81" i="1"/>
  <c r="N81" i="1" s="1"/>
  <c r="F81" i="1"/>
  <c r="C81" i="1"/>
  <c r="D81" i="1" s="1"/>
  <c r="A81" i="1"/>
  <c r="L81" i="1" s="1"/>
  <c r="L80" i="1"/>
  <c r="K80" i="1"/>
  <c r="H80" i="1"/>
  <c r="N80" i="1" s="1"/>
  <c r="G80" i="1"/>
  <c r="F80" i="1"/>
  <c r="D80" i="1"/>
  <c r="E80" i="1" s="1"/>
  <c r="C80" i="1"/>
  <c r="A80" i="1"/>
  <c r="J80" i="1" s="1"/>
  <c r="P80" i="1" s="1"/>
  <c r="A79" i="1"/>
  <c r="H79" i="1" s="1"/>
  <c r="J78" i="1"/>
  <c r="F78" i="1"/>
  <c r="K78" i="1" s="1"/>
  <c r="A78" i="1"/>
  <c r="I78" i="1" s="1"/>
  <c r="K77" i="1"/>
  <c r="J77" i="1"/>
  <c r="P77" i="1" s="1"/>
  <c r="G77" i="1"/>
  <c r="F77" i="1"/>
  <c r="C77" i="1"/>
  <c r="D77" i="1" s="1"/>
  <c r="A77" i="1"/>
  <c r="I77" i="1" s="1"/>
  <c r="O77" i="1" s="1"/>
  <c r="P76" i="1"/>
  <c r="L76" i="1"/>
  <c r="K76" i="1"/>
  <c r="J76" i="1"/>
  <c r="H76" i="1"/>
  <c r="G76" i="1"/>
  <c r="F76" i="1"/>
  <c r="D76" i="1"/>
  <c r="B76" i="1" s="1"/>
  <c r="C76" i="1"/>
  <c r="A76" i="1"/>
  <c r="I76" i="1" s="1"/>
  <c r="O76" i="1" s="1"/>
  <c r="A75" i="1"/>
  <c r="L75" i="1" s="1"/>
  <c r="J74" i="1"/>
  <c r="F74" i="1"/>
  <c r="K74" i="1" s="1"/>
  <c r="A74" i="1"/>
  <c r="L74" i="1" s="1"/>
  <c r="K73" i="1"/>
  <c r="J73" i="1"/>
  <c r="P73" i="1" s="1"/>
  <c r="H73" i="1"/>
  <c r="G73" i="1"/>
  <c r="N73" i="1" s="1"/>
  <c r="F73" i="1"/>
  <c r="C73" i="1"/>
  <c r="D73" i="1" s="1"/>
  <c r="A73" i="1"/>
  <c r="L73" i="1" s="1"/>
  <c r="L72" i="1"/>
  <c r="K72" i="1"/>
  <c r="H72" i="1"/>
  <c r="N72" i="1" s="1"/>
  <c r="G72" i="1"/>
  <c r="F72" i="1"/>
  <c r="D72" i="1"/>
  <c r="E72" i="1" s="1"/>
  <c r="C72" i="1"/>
  <c r="A72" i="1"/>
  <c r="J72" i="1" s="1"/>
  <c r="P72" i="1" s="1"/>
  <c r="I71" i="1"/>
  <c r="A71" i="1"/>
  <c r="H71" i="1" s="1"/>
  <c r="J70" i="1"/>
  <c r="F70" i="1"/>
  <c r="K70" i="1" s="1"/>
  <c r="A70" i="1"/>
  <c r="I70" i="1" s="1"/>
  <c r="K69" i="1"/>
  <c r="J69" i="1"/>
  <c r="P69" i="1" s="1"/>
  <c r="G69" i="1"/>
  <c r="F69" i="1"/>
  <c r="C69" i="1"/>
  <c r="D69" i="1" s="1"/>
  <c r="A69" i="1"/>
  <c r="I69" i="1" s="1"/>
  <c r="O69" i="1" s="1"/>
  <c r="P68" i="1"/>
  <c r="L68" i="1"/>
  <c r="K68" i="1"/>
  <c r="J68" i="1"/>
  <c r="H68" i="1"/>
  <c r="Q68" i="1" s="1"/>
  <c r="G68" i="1"/>
  <c r="F68" i="1"/>
  <c r="D68" i="1"/>
  <c r="B68" i="1" s="1"/>
  <c r="C68" i="1"/>
  <c r="A68" i="1"/>
  <c r="I68" i="1" s="1"/>
  <c r="O68" i="1" s="1"/>
  <c r="A67" i="1"/>
  <c r="L67" i="1" s="1"/>
  <c r="J66" i="1"/>
  <c r="F66" i="1"/>
  <c r="K66" i="1" s="1"/>
  <c r="A66" i="1"/>
  <c r="L66" i="1" s="1"/>
  <c r="K65" i="1"/>
  <c r="J65" i="1"/>
  <c r="P65" i="1" s="1"/>
  <c r="H65" i="1"/>
  <c r="G65" i="1"/>
  <c r="N65" i="1" s="1"/>
  <c r="F65" i="1"/>
  <c r="C65" i="1"/>
  <c r="D65" i="1" s="1"/>
  <c r="A65" i="1"/>
  <c r="L65" i="1" s="1"/>
  <c r="L64" i="1"/>
  <c r="K64" i="1"/>
  <c r="H64" i="1"/>
  <c r="N64" i="1" s="1"/>
  <c r="G64" i="1"/>
  <c r="F64" i="1"/>
  <c r="D64" i="1"/>
  <c r="E64" i="1" s="1"/>
  <c r="C64" i="1"/>
  <c r="A64" i="1"/>
  <c r="J64" i="1" s="1"/>
  <c r="P64" i="1" s="1"/>
  <c r="A63" i="1"/>
  <c r="H63" i="1" s="1"/>
  <c r="J62" i="1"/>
  <c r="F62" i="1"/>
  <c r="K62" i="1" s="1"/>
  <c r="A62" i="1"/>
  <c r="I62" i="1" s="1"/>
  <c r="K61" i="1"/>
  <c r="J61" i="1"/>
  <c r="P61" i="1" s="1"/>
  <c r="G61" i="1"/>
  <c r="F61" i="1"/>
  <c r="C61" i="1"/>
  <c r="D61" i="1" s="1"/>
  <c r="A61" i="1"/>
  <c r="I61" i="1" s="1"/>
  <c r="O61" i="1" s="1"/>
  <c r="P60" i="1"/>
  <c r="L60" i="1"/>
  <c r="K60" i="1"/>
  <c r="J60" i="1"/>
  <c r="H60" i="1"/>
  <c r="Q60" i="1" s="1"/>
  <c r="G60" i="1"/>
  <c r="F60" i="1"/>
  <c r="D60" i="1"/>
  <c r="B60" i="1" s="1"/>
  <c r="C60" i="1"/>
  <c r="A60" i="1"/>
  <c r="I60" i="1" s="1"/>
  <c r="O60" i="1" s="1"/>
  <c r="A59" i="1"/>
  <c r="L59" i="1" s="1"/>
  <c r="J58" i="1"/>
  <c r="F58" i="1"/>
  <c r="K58" i="1" s="1"/>
  <c r="A58" i="1"/>
  <c r="L58" i="1" s="1"/>
  <c r="K57" i="1"/>
  <c r="J57" i="1"/>
  <c r="P57" i="1" s="1"/>
  <c r="H57" i="1"/>
  <c r="G57" i="1"/>
  <c r="N57" i="1" s="1"/>
  <c r="F57" i="1"/>
  <c r="C57" i="1"/>
  <c r="D57" i="1" s="1"/>
  <c r="A57" i="1"/>
  <c r="L57" i="1" s="1"/>
  <c r="L56" i="1"/>
  <c r="K56" i="1"/>
  <c r="H56" i="1"/>
  <c r="N56" i="1" s="1"/>
  <c r="G56" i="1"/>
  <c r="F56" i="1"/>
  <c r="D56" i="1"/>
  <c r="E56" i="1" s="1"/>
  <c r="C56" i="1"/>
  <c r="A56" i="1"/>
  <c r="J56" i="1" s="1"/>
  <c r="P56" i="1" s="1"/>
  <c r="A55" i="1"/>
  <c r="H55" i="1" s="1"/>
  <c r="J54" i="1"/>
  <c r="F54" i="1"/>
  <c r="K54" i="1" s="1"/>
  <c r="A54" i="1"/>
  <c r="I54" i="1" s="1"/>
  <c r="K53" i="1"/>
  <c r="J53" i="1"/>
  <c r="P53" i="1" s="1"/>
  <c r="G53" i="1"/>
  <c r="F53" i="1"/>
  <c r="C53" i="1"/>
  <c r="D53" i="1" s="1"/>
  <c r="A53" i="1"/>
  <c r="I53" i="1" s="1"/>
  <c r="O53" i="1" s="1"/>
  <c r="P52" i="1"/>
  <c r="L52" i="1"/>
  <c r="K52" i="1"/>
  <c r="J52" i="1"/>
  <c r="H52" i="1"/>
  <c r="G52" i="1"/>
  <c r="F52" i="1"/>
  <c r="D52" i="1"/>
  <c r="B52" i="1" s="1"/>
  <c r="C52" i="1"/>
  <c r="A52" i="1"/>
  <c r="I52" i="1" s="1"/>
  <c r="O52" i="1" s="1"/>
  <c r="A51" i="1"/>
  <c r="L51" i="1" s="1"/>
  <c r="J50" i="1"/>
  <c r="F50" i="1"/>
  <c r="K50" i="1" s="1"/>
  <c r="A50" i="1"/>
  <c r="L50" i="1" s="1"/>
  <c r="K49" i="1"/>
  <c r="J49" i="1"/>
  <c r="P49" i="1" s="1"/>
  <c r="H49" i="1"/>
  <c r="G49" i="1"/>
  <c r="N49" i="1" s="1"/>
  <c r="F49" i="1"/>
  <c r="C49" i="1"/>
  <c r="D49" i="1" s="1"/>
  <c r="A49" i="1"/>
  <c r="L49" i="1" s="1"/>
  <c r="L48" i="1"/>
  <c r="K48" i="1"/>
  <c r="H48" i="1"/>
  <c r="N48" i="1" s="1"/>
  <c r="G48" i="1"/>
  <c r="F48" i="1"/>
  <c r="C48" i="1"/>
  <c r="D48" i="1" s="1"/>
  <c r="A48" i="1"/>
  <c r="J48" i="1" s="1"/>
  <c r="P48" i="1" s="1"/>
  <c r="A47" i="1"/>
  <c r="H47" i="1" s="1"/>
  <c r="J46" i="1"/>
  <c r="F46" i="1"/>
  <c r="K46" i="1" s="1"/>
  <c r="A46" i="1"/>
  <c r="I46" i="1" s="1"/>
  <c r="K45" i="1"/>
  <c r="J45" i="1"/>
  <c r="P45" i="1" s="1"/>
  <c r="G45" i="1"/>
  <c r="F45" i="1"/>
  <c r="C45" i="1"/>
  <c r="D45" i="1" s="1"/>
  <c r="A45" i="1"/>
  <c r="I45" i="1" s="1"/>
  <c r="O45" i="1" s="1"/>
  <c r="L44" i="1"/>
  <c r="K44" i="1"/>
  <c r="J44" i="1"/>
  <c r="H44" i="1"/>
  <c r="Q44" i="1" s="1"/>
  <c r="G44" i="1"/>
  <c r="P44" i="1" s="1"/>
  <c r="F44" i="1"/>
  <c r="D44" i="1"/>
  <c r="B44" i="1" s="1"/>
  <c r="C44" i="1"/>
  <c r="A44" i="1"/>
  <c r="I44" i="1" s="1"/>
  <c r="O44" i="1" s="1"/>
  <c r="H43" i="1"/>
  <c r="A43" i="1"/>
  <c r="L43" i="1" s="1"/>
  <c r="F42" i="1"/>
  <c r="K42" i="1" s="1"/>
  <c r="A42" i="1"/>
  <c r="L42" i="1" s="1"/>
  <c r="K41" i="1"/>
  <c r="J41" i="1"/>
  <c r="P41" i="1" s="1"/>
  <c r="H41" i="1"/>
  <c r="G41" i="1"/>
  <c r="N41" i="1" s="1"/>
  <c r="F41" i="1"/>
  <c r="C41" i="1"/>
  <c r="D41" i="1" s="1"/>
  <c r="A41" i="1"/>
  <c r="L41" i="1" s="1"/>
  <c r="L40" i="1"/>
  <c r="K40" i="1"/>
  <c r="H40" i="1"/>
  <c r="N40" i="1" s="1"/>
  <c r="G40" i="1"/>
  <c r="F40" i="1"/>
  <c r="C40" i="1"/>
  <c r="D40" i="1" s="1"/>
  <c r="A40" i="1"/>
  <c r="J40" i="1" s="1"/>
  <c r="P40" i="1" s="1"/>
  <c r="A39" i="1"/>
  <c r="H39" i="1" s="1"/>
  <c r="J38" i="1"/>
  <c r="F38" i="1"/>
  <c r="K38" i="1" s="1"/>
  <c r="A38" i="1"/>
  <c r="I38" i="1" s="1"/>
  <c r="K37" i="1"/>
  <c r="J37" i="1"/>
  <c r="P37" i="1" s="1"/>
  <c r="G37" i="1"/>
  <c r="F37" i="1"/>
  <c r="C37" i="1"/>
  <c r="D37" i="1" s="1"/>
  <c r="A37" i="1"/>
  <c r="I37" i="1" s="1"/>
  <c r="O37" i="1" s="1"/>
  <c r="L36" i="1"/>
  <c r="K36" i="1"/>
  <c r="J36" i="1"/>
  <c r="H36" i="1"/>
  <c r="Q36" i="1" s="1"/>
  <c r="G36" i="1"/>
  <c r="P36" i="1" s="1"/>
  <c r="F36" i="1"/>
  <c r="D36" i="1"/>
  <c r="B36" i="1" s="1"/>
  <c r="C36" i="1"/>
  <c r="A36" i="1"/>
  <c r="I36" i="1" s="1"/>
  <c r="O36" i="1" s="1"/>
  <c r="H35" i="1"/>
  <c r="A35" i="1"/>
  <c r="L35" i="1" s="1"/>
  <c r="F34" i="1"/>
  <c r="K34" i="1" s="1"/>
  <c r="A34" i="1"/>
  <c r="L34" i="1" s="1"/>
  <c r="K33" i="1"/>
  <c r="J33" i="1"/>
  <c r="P33" i="1" s="1"/>
  <c r="H33" i="1"/>
  <c r="G33" i="1"/>
  <c r="N33" i="1" s="1"/>
  <c r="F33" i="1"/>
  <c r="C33" i="1"/>
  <c r="D33" i="1" s="1"/>
  <c r="A33" i="1"/>
  <c r="L33" i="1" s="1"/>
  <c r="L32" i="1"/>
  <c r="K32" i="1"/>
  <c r="H32" i="1"/>
  <c r="N32" i="1" s="1"/>
  <c r="G32" i="1"/>
  <c r="F32" i="1"/>
  <c r="C32" i="1"/>
  <c r="D32" i="1" s="1"/>
  <c r="A32" i="1"/>
  <c r="J32" i="1" s="1"/>
  <c r="P32" i="1" s="1"/>
  <c r="A31" i="1"/>
  <c r="H31" i="1" s="1"/>
  <c r="J30" i="1"/>
  <c r="F30" i="1"/>
  <c r="K30" i="1" s="1"/>
  <c r="A30" i="1"/>
  <c r="I30" i="1" s="1"/>
  <c r="K29" i="1"/>
  <c r="J29" i="1"/>
  <c r="P29" i="1" s="1"/>
  <c r="G29" i="1"/>
  <c r="F29" i="1"/>
  <c r="C29" i="1"/>
  <c r="D29" i="1" s="1"/>
  <c r="A29" i="1"/>
  <c r="I29" i="1" s="1"/>
  <c r="O29" i="1" s="1"/>
  <c r="L28" i="1"/>
  <c r="K28" i="1"/>
  <c r="J28" i="1"/>
  <c r="H28" i="1"/>
  <c r="Q28" i="1" s="1"/>
  <c r="G28" i="1"/>
  <c r="P28" i="1" s="1"/>
  <c r="F28" i="1"/>
  <c r="D28" i="1"/>
  <c r="B28" i="1" s="1"/>
  <c r="C28" i="1"/>
  <c r="A28" i="1"/>
  <c r="I28" i="1" s="1"/>
  <c r="O28" i="1" s="1"/>
  <c r="L27" i="1"/>
  <c r="H27" i="1"/>
  <c r="A27" i="1"/>
  <c r="C27" i="1" s="1"/>
  <c r="D27" i="1" s="1"/>
  <c r="F26" i="1"/>
  <c r="K26" i="1" s="1"/>
  <c r="A26" i="1"/>
  <c r="L26" i="1" s="1"/>
  <c r="J25" i="1"/>
  <c r="P25" i="1" s="1"/>
  <c r="H25" i="1"/>
  <c r="G25" i="1"/>
  <c r="N25" i="1" s="1"/>
  <c r="F25" i="1"/>
  <c r="K25" i="1" s="1"/>
  <c r="C25" i="1"/>
  <c r="D25" i="1" s="1"/>
  <c r="A25" i="1"/>
  <c r="L25" i="1" s="1"/>
  <c r="L24" i="1"/>
  <c r="K24" i="1"/>
  <c r="H24" i="1"/>
  <c r="N24" i="1" s="1"/>
  <c r="G24" i="1"/>
  <c r="F24" i="1"/>
  <c r="C24" i="1"/>
  <c r="D24" i="1" s="1"/>
  <c r="A24" i="1"/>
  <c r="J24" i="1" s="1"/>
  <c r="P24" i="1" s="1"/>
  <c r="A23" i="1"/>
  <c r="H23" i="1" s="1"/>
  <c r="J22" i="1"/>
  <c r="A22" i="1"/>
  <c r="I22" i="1" s="1"/>
  <c r="K21" i="1"/>
  <c r="J21" i="1"/>
  <c r="P21" i="1" s="1"/>
  <c r="G21" i="1"/>
  <c r="F21" i="1"/>
  <c r="C21" i="1"/>
  <c r="D21" i="1" s="1"/>
  <c r="A21" i="1"/>
  <c r="I21" i="1" s="1"/>
  <c r="O21" i="1" s="1"/>
  <c r="L20" i="1"/>
  <c r="K20" i="1"/>
  <c r="J20" i="1"/>
  <c r="H20" i="1"/>
  <c r="G20" i="1"/>
  <c r="P20" i="1" s="1"/>
  <c r="F20" i="1"/>
  <c r="D20" i="1"/>
  <c r="B20" i="1" s="1"/>
  <c r="C20" i="1"/>
  <c r="A20" i="1"/>
  <c r="I20" i="1" s="1"/>
  <c r="O20" i="1" s="1"/>
  <c r="L19" i="1"/>
  <c r="H19" i="1"/>
  <c r="A19" i="1"/>
  <c r="C19" i="1" s="1"/>
  <c r="D19" i="1" s="1"/>
  <c r="F18" i="1"/>
  <c r="K18" i="1" s="1"/>
  <c r="A18" i="1"/>
  <c r="L18" i="1" s="1"/>
  <c r="J17" i="1"/>
  <c r="P17" i="1" s="1"/>
  <c r="H17" i="1"/>
  <c r="G17" i="1"/>
  <c r="N17" i="1" s="1"/>
  <c r="F17" i="1"/>
  <c r="K17" i="1" s="1"/>
  <c r="C17" i="1"/>
  <c r="D17" i="1" s="1"/>
  <c r="A17" i="1"/>
  <c r="L17" i="1" s="1"/>
  <c r="L16" i="1"/>
  <c r="K16" i="1"/>
  <c r="H16" i="1"/>
  <c r="N16" i="1" s="1"/>
  <c r="G16" i="1"/>
  <c r="F16" i="1"/>
  <c r="C16" i="1"/>
  <c r="D16" i="1" s="1"/>
  <c r="A16" i="1"/>
  <c r="J16" i="1" s="1"/>
  <c r="P16" i="1" s="1"/>
  <c r="A15" i="1"/>
  <c r="H15" i="1" s="1"/>
  <c r="J14" i="1"/>
  <c r="A14" i="1"/>
  <c r="I14" i="1" s="1"/>
  <c r="K13" i="1"/>
  <c r="J13" i="1"/>
  <c r="P13" i="1" s="1"/>
  <c r="G13" i="1"/>
  <c r="F13" i="1"/>
  <c r="C13" i="1"/>
  <c r="D13" i="1" s="1"/>
  <c r="A13" i="1"/>
  <c r="I13" i="1" s="1"/>
  <c r="O13" i="1" s="1"/>
  <c r="L12" i="1"/>
  <c r="K12" i="1"/>
  <c r="J12" i="1"/>
  <c r="H12" i="1"/>
  <c r="Q12" i="1" s="1"/>
  <c r="G12" i="1"/>
  <c r="P12" i="1" s="1"/>
  <c r="F12" i="1"/>
  <c r="D12" i="1"/>
  <c r="B12" i="1" s="1"/>
  <c r="C12" i="1"/>
  <c r="A12" i="1"/>
  <c r="I12" i="1" s="1"/>
  <c r="O12" i="1" s="1"/>
  <c r="L11" i="1"/>
  <c r="H11" i="1"/>
  <c r="A11" i="1"/>
  <c r="C11" i="1" s="1"/>
  <c r="D11" i="1" s="1"/>
  <c r="F10" i="1"/>
  <c r="K10" i="1" s="1"/>
  <c r="A10" i="1"/>
  <c r="L10" i="1" s="1"/>
  <c r="J9" i="1"/>
  <c r="P9" i="1" s="1"/>
  <c r="H9" i="1"/>
  <c r="G9" i="1"/>
  <c r="N9" i="1" s="1"/>
  <c r="F9" i="1"/>
  <c r="K9" i="1" s="1"/>
  <c r="C9" i="1"/>
  <c r="D9" i="1" s="1"/>
  <c r="A9" i="1"/>
  <c r="L9" i="1" s="1"/>
  <c r="L8" i="1"/>
  <c r="K8" i="1"/>
  <c r="H8" i="1"/>
  <c r="N8" i="1" s="1"/>
  <c r="G8" i="1"/>
  <c r="F8" i="1"/>
  <c r="C8" i="1"/>
  <c r="D8" i="1" s="1"/>
  <c r="A8" i="1"/>
  <c r="J8" i="1" s="1"/>
  <c r="P8" i="1" s="1"/>
  <c r="A7" i="1"/>
  <c r="H7" i="1" s="1"/>
  <c r="J6" i="1"/>
  <c r="A6" i="1"/>
  <c r="I6" i="1" s="1"/>
  <c r="K5" i="1"/>
  <c r="J5" i="1"/>
  <c r="P5" i="1" s="1"/>
  <c r="G5" i="1"/>
  <c r="F5" i="1"/>
  <c r="C5" i="1"/>
  <c r="D5" i="1" s="1"/>
  <c r="A5" i="1"/>
  <c r="I5" i="1" s="1"/>
  <c r="O5" i="1" s="1"/>
  <c r="L4" i="1"/>
  <c r="K4" i="1"/>
  <c r="J4" i="1"/>
  <c r="H4" i="1"/>
  <c r="G4" i="1"/>
  <c r="P4" i="1" s="1"/>
  <c r="F4" i="1"/>
  <c r="D4" i="1"/>
  <c r="B4" i="1" s="1"/>
  <c r="C4" i="1"/>
  <c r="A4" i="1"/>
  <c r="I4" i="1" s="1"/>
  <c r="O4" i="1" s="1"/>
  <c r="L3" i="1"/>
  <c r="H3" i="1"/>
  <c r="A3" i="1"/>
  <c r="C3" i="1" s="1"/>
  <c r="D3" i="1" s="1"/>
  <c r="F2" i="1"/>
  <c r="K2" i="1" s="1"/>
  <c r="A2" i="1"/>
  <c r="L2" i="1" s="1"/>
  <c r="B118" i="1" l="1"/>
  <c r="E118" i="1"/>
  <c r="E41" i="1"/>
  <c r="B41" i="1"/>
  <c r="P62" i="1"/>
  <c r="B69" i="1"/>
  <c r="E69" i="1"/>
  <c r="M71" i="1"/>
  <c r="B77" i="1"/>
  <c r="E77" i="1"/>
  <c r="N79" i="1"/>
  <c r="Q114" i="1"/>
  <c r="O30" i="1"/>
  <c r="B150" i="1"/>
  <c r="E150" i="1"/>
  <c r="B3" i="1"/>
  <c r="E3" i="1"/>
  <c r="Q4" i="1"/>
  <c r="E19" i="1"/>
  <c r="B19" i="1"/>
  <c r="Q20" i="1"/>
  <c r="Q25" i="1"/>
  <c r="E40" i="1"/>
  <c r="B40" i="1"/>
  <c r="B61" i="1"/>
  <c r="E61" i="1"/>
  <c r="E111" i="1"/>
  <c r="B111" i="1"/>
  <c r="N131" i="1"/>
  <c r="E159" i="1"/>
  <c r="B159" i="1"/>
  <c r="E24" i="1"/>
  <c r="B24" i="1"/>
  <c r="B13" i="1"/>
  <c r="E13" i="1"/>
  <c r="E17" i="1"/>
  <c r="B17" i="1"/>
  <c r="B29" i="1"/>
  <c r="E29" i="1"/>
  <c r="M31" i="1"/>
  <c r="B53" i="1"/>
  <c r="E53" i="1"/>
  <c r="Q76" i="1"/>
  <c r="E81" i="1"/>
  <c r="B81" i="1"/>
  <c r="B103" i="1"/>
  <c r="E103" i="1"/>
  <c r="E115" i="1"/>
  <c r="B115" i="1"/>
  <c r="B151" i="1"/>
  <c r="E151" i="1"/>
  <c r="E152" i="1"/>
  <c r="B152" i="1"/>
  <c r="E16" i="1"/>
  <c r="B16" i="1"/>
  <c r="O22" i="1"/>
  <c r="E33" i="1"/>
  <c r="B33" i="1"/>
  <c r="E65" i="1"/>
  <c r="B65" i="1"/>
  <c r="E73" i="1"/>
  <c r="B73" i="1"/>
  <c r="E83" i="1"/>
  <c r="B83" i="1"/>
  <c r="E121" i="1"/>
  <c r="B121" i="1"/>
  <c r="O138" i="1"/>
  <c r="B142" i="1"/>
  <c r="E142" i="1"/>
  <c r="E8" i="1"/>
  <c r="B8" i="1"/>
  <c r="B37" i="1"/>
  <c r="E37" i="1"/>
  <c r="P6" i="1"/>
  <c r="E32" i="1"/>
  <c r="B32" i="1"/>
  <c r="B45" i="1"/>
  <c r="E45" i="1"/>
  <c r="N47" i="1"/>
  <c r="Q52" i="1"/>
  <c r="E57" i="1"/>
  <c r="B57" i="1"/>
  <c r="B88" i="1"/>
  <c r="E88" i="1"/>
  <c r="E166" i="1"/>
  <c r="B166" i="1"/>
  <c r="P78" i="1"/>
  <c r="B11" i="1"/>
  <c r="E11" i="1"/>
  <c r="M23" i="1"/>
  <c r="B27" i="1"/>
  <c r="E27" i="1"/>
  <c r="E49" i="1"/>
  <c r="B49" i="1"/>
  <c r="O78" i="1"/>
  <c r="E91" i="1"/>
  <c r="B91" i="1"/>
  <c r="B96" i="1"/>
  <c r="E96" i="1"/>
  <c r="E123" i="1"/>
  <c r="B123" i="1"/>
  <c r="P153" i="1"/>
  <c r="E174" i="1"/>
  <c r="B174" i="1"/>
  <c r="B5" i="1"/>
  <c r="E5" i="1"/>
  <c r="E9" i="1"/>
  <c r="B9" i="1"/>
  <c r="Q11" i="1"/>
  <c r="B21" i="1"/>
  <c r="E21" i="1"/>
  <c r="E25" i="1"/>
  <c r="B25" i="1"/>
  <c r="E48" i="1"/>
  <c r="B48" i="1"/>
  <c r="B175" i="1"/>
  <c r="E175" i="1"/>
  <c r="I39" i="1"/>
  <c r="H160" i="1"/>
  <c r="F160" i="1"/>
  <c r="K160" i="1" s="1"/>
  <c r="L160" i="1"/>
  <c r="C187" i="1"/>
  <c r="D187" i="1" s="1"/>
  <c r="J187" i="1"/>
  <c r="L187" i="1"/>
  <c r="I187" i="1"/>
  <c r="O187" i="1" s="1"/>
  <c r="H187" i="1"/>
  <c r="G187" i="1"/>
  <c r="F187" i="1"/>
  <c r="K187" i="1" s="1"/>
  <c r="B216" i="1"/>
  <c r="E216" i="1"/>
  <c r="M340" i="1"/>
  <c r="N340" i="1"/>
  <c r="G2" i="1"/>
  <c r="F3" i="1"/>
  <c r="K3" i="1" s="1"/>
  <c r="E4" i="1"/>
  <c r="M4" i="1"/>
  <c r="L5" i="1"/>
  <c r="C6" i="1"/>
  <c r="D6" i="1" s="1"/>
  <c r="J7" i="1"/>
  <c r="P7" i="1" s="1"/>
  <c r="I8" i="1"/>
  <c r="O8" i="1" s="1"/>
  <c r="Q8" i="1"/>
  <c r="G10" i="1"/>
  <c r="F11" i="1"/>
  <c r="K11" i="1" s="1"/>
  <c r="E12" i="1"/>
  <c r="M12" i="1"/>
  <c r="L13" i="1"/>
  <c r="C14" i="1"/>
  <c r="D14" i="1" s="1"/>
  <c r="J15" i="1"/>
  <c r="I16" i="1"/>
  <c r="O16" i="1" s="1"/>
  <c r="Q16" i="1"/>
  <c r="G18" i="1"/>
  <c r="F19" i="1"/>
  <c r="K19" i="1" s="1"/>
  <c r="E20" i="1"/>
  <c r="M20" i="1"/>
  <c r="L21" i="1"/>
  <c r="C22" i="1"/>
  <c r="D22" i="1" s="1"/>
  <c r="J23" i="1"/>
  <c r="I24" i="1"/>
  <c r="O24" i="1" s="1"/>
  <c r="G26" i="1"/>
  <c r="F27" i="1"/>
  <c r="K27" i="1" s="1"/>
  <c r="E28" i="1"/>
  <c r="M28" i="1"/>
  <c r="L29" i="1"/>
  <c r="C30" i="1"/>
  <c r="D30" i="1" s="1"/>
  <c r="J31" i="1"/>
  <c r="I32" i="1"/>
  <c r="O32" i="1" s="1"/>
  <c r="Q32" i="1"/>
  <c r="G34" i="1"/>
  <c r="F35" i="1"/>
  <c r="K35" i="1" s="1"/>
  <c r="E36" i="1"/>
  <c r="M36" i="1"/>
  <c r="L37" i="1"/>
  <c r="C38" i="1"/>
  <c r="D38" i="1" s="1"/>
  <c r="J39" i="1"/>
  <c r="P39" i="1" s="1"/>
  <c r="I40" i="1"/>
  <c r="O40" i="1" s="1"/>
  <c r="Q40" i="1"/>
  <c r="G42" i="1"/>
  <c r="F43" i="1"/>
  <c r="K43" i="1" s="1"/>
  <c r="E44" i="1"/>
  <c r="M44" i="1"/>
  <c r="L45" i="1"/>
  <c r="C46" i="1"/>
  <c r="D46" i="1" s="1"/>
  <c r="J47" i="1"/>
  <c r="I48" i="1"/>
  <c r="O48" i="1" s="1"/>
  <c r="Q48" i="1"/>
  <c r="G50" i="1"/>
  <c r="P50" i="1" s="1"/>
  <c r="F51" i="1"/>
  <c r="K51" i="1" s="1"/>
  <c r="E52" i="1"/>
  <c r="M52" i="1"/>
  <c r="L53" i="1"/>
  <c r="C54" i="1"/>
  <c r="D54" i="1" s="1"/>
  <c r="J55" i="1"/>
  <c r="I56" i="1"/>
  <c r="O56" i="1" s="1"/>
  <c r="G58" i="1"/>
  <c r="P58" i="1" s="1"/>
  <c r="F59" i="1"/>
  <c r="K59" i="1" s="1"/>
  <c r="E60" i="1"/>
  <c r="M60" i="1"/>
  <c r="L61" i="1"/>
  <c r="C62" i="1"/>
  <c r="D62" i="1" s="1"/>
  <c r="J63" i="1"/>
  <c r="I64" i="1"/>
  <c r="O64" i="1" s="1"/>
  <c r="Q64" i="1"/>
  <c r="G66" i="1"/>
  <c r="P66" i="1" s="1"/>
  <c r="F67" i="1"/>
  <c r="K67" i="1" s="1"/>
  <c r="E68" i="1"/>
  <c r="M68" i="1"/>
  <c r="L69" i="1"/>
  <c r="C70" i="1"/>
  <c r="D70" i="1" s="1"/>
  <c r="J71" i="1"/>
  <c r="I72" i="1"/>
  <c r="O72" i="1" s="1"/>
  <c r="Q72" i="1"/>
  <c r="G74" i="1"/>
  <c r="P74" i="1" s="1"/>
  <c r="F75" i="1"/>
  <c r="K75" i="1" s="1"/>
  <c r="E76" i="1"/>
  <c r="M76" i="1"/>
  <c r="L77" i="1"/>
  <c r="C78" i="1"/>
  <c r="D78" i="1" s="1"/>
  <c r="J79" i="1"/>
  <c r="I80" i="1"/>
  <c r="O80" i="1" s="1"/>
  <c r="Q80" i="1"/>
  <c r="G82" i="1"/>
  <c r="P82" i="1" s="1"/>
  <c r="H83" i="1"/>
  <c r="C87" i="1"/>
  <c r="D87" i="1" s="1"/>
  <c r="L87" i="1"/>
  <c r="G90" i="1"/>
  <c r="H91" i="1"/>
  <c r="C95" i="1"/>
  <c r="D95" i="1" s="1"/>
  <c r="L95" i="1"/>
  <c r="H98" i="1"/>
  <c r="L99" i="1"/>
  <c r="F100" i="1"/>
  <c r="K100" i="1" s="1"/>
  <c r="J102" i="1"/>
  <c r="P102" i="1" s="1"/>
  <c r="H102" i="1"/>
  <c r="L102" i="1"/>
  <c r="I104" i="1"/>
  <c r="O104" i="1" s="1"/>
  <c r="L105" i="1"/>
  <c r="Q106" i="1"/>
  <c r="E108" i="1"/>
  <c r="G112" i="1"/>
  <c r="P112" i="1" s="1"/>
  <c r="E114" i="1"/>
  <c r="I115" i="1"/>
  <c r="O115" i="1" s="1"/>
  <c r="C116" i="1"/>
  <c r="D116" i="1" s="1"/>
  <c r="E117" i="1"/>
  <c r="O117" i="1"/>
  <c r="E120" i="1"/>
  <c r="C122" i="1"/>
  <c r="D122" i="1" s="1"/>
  <c r="H123" i="1"/>
  <c r="L124" i="1"/>
  <c r="J124" i="1"/>
  <c r="P124" i="1" s="1"/>
  <c r="M124" i="1"/>
  <c r="E125" i="1"/>
  <c r="E127" i="1"/>
  <c r="H128" i="1"/>
  <c r="F128" i="1"/>
  <c r="K128" i="1" s="1"/>
  <c r="L128" i="1"/>
  <c r="I129" i="1"/>
  <c r="B133" i="1"/>
  <c r="I136" i="1"/>
  <c r="O136" i="1" s="1"/>
  <c r="C137" i="1"/>
  <c r="D137" i="1" s="1"/>
  <c r="M138" i="1"/>
  <c r="M139" i="1"/>
  <c r="Q143" i="1"/>
  <c r="C144" i="1"/>
  <c r="D144" i="1" s="1"/>
  <c r="N146" i="1"/>
  <c r="E156" i="1"/>
  <c r="G161" i="1"/>
  <c r="L161" i="1"/>
  <c r="C161" i="1"/>
  <c r="D161" i="1" s="1"/>
  <c r="E167" i="1"/>
  <c r="N170" i="1"/>
  <c r="M170" i="1"/>
  <c r="B181" i="1"/>
  <c r="E189" i="1"/>
  <c r="B189" i="1"/>
  <c r="C195" i="1"/>
  <c r="D195" i="1" s="1"/>
  <c r="J195" i="1"/>
  <c r="I195" i="1"/>
  <c r="O195" i="1" s="1"/>
  <c r="H195" i="1"/>
  <c r="G195" i="1"/>
  <c r="F195" i="1"/>
  <c r="K195" i="1" s="1"/>
  <c r="O198" i="1"/>
  <c r="M198" i="1"/>
  <c r="B208" i="1"/>
  <c r="E208" i="1"/>
  <c r="O209" i="1"/>
  <c r="B223" i="1"/>
  <c r="E223" i="1"/>
  <c r="B224" i="1"/>
  <c r="E224" i="1"/>
  <c r="I15" i="1"/>
  <c r="I79" i="1"/>
  <c r="O79" i="1" s="1"/>
  <c r="J142" i="1"/>
  <c r="H142" i="1"/>
  <c r="G142" i="1"/>
  <c r="C147" i="1"/>
  <c r="D147" i="1" s="1"/>
  <c r="J147" i="1"/>
  <c r="O150" i="1"/>
  <c r="N177" i="1"/>
  <c r="M177" i="1"/>
  <c r="H2" i="1"/>
  <c r="G3" i="1"/>
  <c r="N3" i="1" s="1"/>
  <c r="N4" i="1"/>
  <c r="L6" i="1"/>
  <c r="C7" i="1"/>
  <c r="D7" i="1" s="1"/>
  <c r="I9" i="1"/>
  <c r="H10" i="1"/>
  <c r="G11" i="1"/>
  <c r="N11" i="1" s="1"/>
  <c r="N12" i="1"/>
  <c r="L14" i="1"/>
  <c r="C15" i="1"/>
  <c r="D15" i="1" s="1"/>
  <c r="I17" i="1"/>
  <c r="Q17" i="1" s="1"/>
  <c r="H18" i="1"/>
  <c r="G19" i="1"/>
  <c r="N19" i="1" s="1"/>
  <c r="N20" i="1"/>
  <c r="L22" i="1"/>
  <c r="C23" i="1"/>
  <c r="D23" i="1" s="1"/>
  <c r="I25" i="1"/>
  <c r="H26" i="1"/>
  <c r="G27" i="1"/>
  <c r="N27" i="1" s="1"/>
  <c r="N28" i="1"/>
  <c r="L30" i="1"/>
  <c r="C31" i="1"/>
  <c r="D31" i="1" s="1"/>
  <c r="I33" i="1"/>
  <c r="Q33" i="1" s="1"/>
  <c r="H34" i="1"/>
  <c r="G35" i="1"/>
  <c r="N35" i="1" s="1"/>
  <c r="N36" i="1"/>
  <c r="L38" i="1"/>
  <c r="C39" i="1"/>
  <c r="D39" i="1" s="1"/>
  <c r="I41" i="1"/>
  <c r="H42" i="1"/>
  <c r="G43" i="1"/>
  <c r="N43" i="1" s="1"/>
  <c r="N44" i="1"/>
  <c r="L46" i="1"/>
  <c r="C47" i="1"/>
  <c r="D47" i="1" s="1"/>
  <c r="I49" i="1"/>
  <c r="Q49" i="1" s="1"/>
  <c r="H50" i="1"/>
  <c r="G51" i="1"/>
  <c r="N52" i="1"/>
  <c r="L54" i="1"/>
  <c r="C55" i="1"/>
  <c r="D55" i="1" s="1"/>
  <c r="B56" i="1"/>
  <c r="I57" i="1"/>
  <c r="Q57" i="1" s="1"/>
  <c r="H58" i="1"/>
  <c r="G59" i="1"/>
  <c r="N60" i="1"/>
  <c r="L62" i="1"/>
  <c r="C63" i="1"/>
  <c r="D63" i="1" s="1"/>
  <c r="B64" i="1"/>
  <c r="I65" i="1"/>
  <c r="H66" i="1"/>
  <c r="G67" i="1"/>
  <c r="N68" i="1"/>
  <c r="L70" i="1"/>
  <c r="C71" i="1"/>
  <c r="D71" i="1" s="1"/>
  <c r="B72" i="1"/>
  <c r="I73" i="1"/>
  <c r="H74" i="1"/>
  <c r="G75" i="1"/>
  <c r="N76" i="1"/>
  <c r="L78" i="1"/>
  <c r="C79" i="1"/>
  <c r="D79" i="1" s="1"/>
  <c r="B80" i="1"/>
  <c r="I81" i="1"/>
  <c r="H82" i="1"/>
  <c r="I83" i="1"/>
  <c r="O83" i="1" s="1"/>
  <c r="B85" i="1"/>
  <c r="C86" i="1"/>
  <c r="D86" i="1" s="1"/>
  <c r="L86" i="1"/>
  <c r="H90" i="1"/>
  <c r="I91" i="1"/>
  <c r="O91" i="1" s="1"/>
  <c r="B93" i="1"/>
  <c r="C94" i="1"/>
  <c r="D94" i="1" s="1"/>
  <c r="L94" i="1"/>
  <c r="I98" i="1"/>
  <c r="O98" i="1" s="1"/>
  <c r="B99" i="1"/>
  <c r="Q101" i="1"/>
  <c r="C102" i="1"/>
  <c r="D102" i="1" s="1"/>
  <c r="C105" i="1"/>
  <c r="D105" i="1" s="1"/>
  <c r="N106" i="1"/>
  <c r="L107" i="1"/>
  <c r="F108" i="1"/>
  <c r="K108" i="1" s="1"/>
  <c r="J110" i="1"/>
  <c r="P110" i="1" s="1"/>
  <c r="H110" i="1"/>
  <c r="L110" i="1"/>
  <c r="I112" i="1"/>
  <c r="O112" i="1" s="1"/>
  <c r="B113" i="1"/>
  <c r="L113" i="1"/>
  <c r="G114" i="1"/>
  <c r="O114" i="1" s="1"/>
  <c r="J115" i="1"/>
  <c r="I123" i="1"/>
  <c r="O123" i="1" s="1"/>
  <c r="C124" i="1"/>
  <c r="D124" i="1" s="1"/>
  <c r="J126" i="1"/>
  <c r="H126" i="1"/>
  <c r="G126" i="1"/>
  <c r="B128" i="1"/>
  <c r="G130" i="1"/>
  <c r="O130" i="1" s="1"/>
  <c r="C131" i="1"/>
  <c r="D131" i="1" s="1"/>
  <c r="J131" i="1"/>
  <c r="M133" i="1"/>
  <c r="F137" i="1"/>
  <c r="K137" i="1" s="1"/>
  <c r="F138" i="1"/>
  <c r="K138" i="1" s="1"/>
  <c r="L138" i="1"/>
  <c r="C138" i="1"/>
  <c r="D138" i="1" s="1"/>
  <c r="E140" i="1"/>
  <c r="Q141" i="1"/>
  <c r="G145" i="1"/>
  <c r="N145" i="1" s="1"/>
  <c r="L145" i="1"/>
  <c r="F147" i="1"/>
  <c r="K147" i="1" s="1"/>
  <c r="H152" i="1"/>
  <c r="F152" i="1"/>
  <c r="K152" i="1" s="1"/>
  <c r="L152" i="1"/>
  <c r="M154" i="1"/>
  <c r="B157" i="1"/>
  <c r="C160" i="1"/>
  <c r="D160" i="1" s="1"/>
  <c r="F162" i="1"/>
  <c r="K162" i="1" s="1"/>
  <c r="L162" i="1"/>
  <c r="C162" i="1"/>
  <c r="D162" i="1" s="1"/>
  <c r="J162" i="1"/>
  <c r="P162" i="1" s="1"/>
  <c r="J163" i="1"/>
  <c r="G163" i="1"/>
  <c r="L163" i="1"/>
  <c r="C163" i="1"/>
  <c r="D163" i="1" s="1"/>
  <c r="B164" i="1"/>
  <c r="N169" i="1"/>
  <c r="M169" i="1"/>
  <c r="O170" i="1"/>
  <c r="E185" i="1"/>
  <c r="B185" i="1"/>
  <c r="Q192" i="1"/>
  <c r="L195" i="1"/>
  <c r="E198" i="1"/>
  <c r="B198" i="1"/>
  <c r="B205" i="1"/>
  <c r="E205" i="1"/>
  <c r="E327" i="1"/>
  <c r="B327" i="1"/>
  <c r="I7" i="1"/>
  <c r="Q7" i="1" s="1"/>
  <c r="I31" i="1"/>
  <c r="Q31" i="1" s="1"/>
  <c r="I47" i="1"/>
  <c r="L15" i="1"/>
  <c r="I18" i="1"/>
  <c r="O18" i="1" s="1"/>
  <c r="I26" i="1"/>
  <c r="O26" i="1" s="1"/>
  <c r="L31" i="1"/>
  <c r="I34" i="1"/>
  <c r="O34" i="1" s="1"/>
  <c r="L39" i="1"/>
  <c r="I42" i="1"/>
  <c r="O42" i="1" s="1"/>
  <c r="L47" i="1"/>
  <c r="I50" i="1"/>
  <c r="O50" i="1" s="1"/>
  <c r="H51" i="1"/>
  <c r="L55" i="1"/>
  <c r="I58" i="1"/>
  <c r="O58" i="1" s="1"/>
  <c r="H59" i="1"/>
  <c r="L63" i="1"/>
  <c r="I66" i="1"/>
  <c r="O66" i="1" s="1"/>
  <c r="H67" i="1"/>
  <c r="L71" i="1"/>
  <c r="I74" i="1"/>
  <c r="H75" i="1"/>
  <c r="L79" i="1"/>
  <c r="I82" i="1"/>
  <c r="O82" i="1" s="1"/>
  <c r="J83" i="1"/>
  <c r="P83" i="1" s="1"/>
  <c r="M89" i="1"/>
  <c r="Q89" i="1"/>
  <c r="I90" i="1"/>
  <c r="O90" i="1" s="1"/>
  <c r="J91" i="1"/>
  <c r="P91" i="1" s="1"/>
  <c r="M97" i="1"/>
  <c r="Q97" i="1"/>
  <c r="H104" i="1"/>
  <c r="F104" i="1"/>
  <c r="K104" i="1" s="1"/>
  <c r="B107" i="1"/>
  <c r="Q109" i="1"/>
  <c r="L115" i="1"/>
  <c r="F116" i="1"/>
  <c r="K116" i="1" s="1"/>
  <c r="J118" i="1"/>
  <c r="P118" i="1" s="1"/>
  <c r="H118" i="1"/>
  <c r="L118" i="1"/>
  <c r="J123" i="1"/>
  <c r="P123" i="1" s="1"/>
  <c r="Q127" i="1"/>
  <c r="M137" i="1"/>
  <c r="B145" i="1"/>
  <c r="P145" i="1"/>
  <c r="G147" i="1"/>
  <c r="N148" i="1"/>
  <c r="J150" i="1"/>
  <c r="H150" i="1"/>
  <c r="G150" i="1"/>
  <c r="Q159" i="1"/>
  <c r="M159" i="1"/>
  <c r="G160" i="1"/>
  <c r="H165" i="1"/>
  <c r="I165" i="1"/>
  <c r="F165" i="1"/>
  <c r="K165" i="1" s="1"/>
  <c r="N168" i="1"/>
  <c r="B172" i="1"/>
  <c r="H173" i="1"/>
  <c r="I173" i="1"/>
  <c r="O173" i="1" s="1"/>
  <c r="G173" i="1"/>
  <c r="F173" i="1"/>
  <c r="K173" i="1" s="1"/>
  <c r="J179" i="1"/>
  <c r="G179" i="1"/>
  <c r="F179" i="1"/>
  <c r="K179" i="1" s="1"/>
  <c r="L179" i="1"/>
  <c r="C179" i="1"/>
  <c r="D179" i="1" s="1"/>
  <c r="O192" i="1"/>
  <c r="B200" i="1"/>
  <c r="E200" i="1"/>
  <c r="O249" i="1"/>
  <c r="Q252" i="1"/>
  <c r="M252" i="1"/>
  <c r="N252" i="1"/>
  <c r="B262" i="1"/>
  <c r="E262" i="1"/>
  <c r="E303" i="1"/>
  <c r="B303" i="1"/>
  <c r="E373" i="1"/>
  <c r="B373" i="1"/>
  <c r="Q92" i="1"/>
  <c r="J94" i="1"/>
  <c r="L7" i="1"/>
  <c r="F14" i="1"/>
  <c r="K14" i="1" s="1"/>
  <c r="M85" i="1"/>
  <c r="J90" i="1"/>
  <c r="P90" i="1" s="1"/>
  <c r="M92" i="1"/>
  <c r="M93" i="1"/>
  <c r="F98" i="1"/>
  <c r="K98" i="1" s="1"/>
  <c r="L98" i="1"/>
  <c r="F105" i="1"/>
  <c r="K105" i="1" s="1"/>
  <c r="H112" i="1"/>
  <c r="F112" i="1"/>
  <c r="K112" i="1" s="1"/>
  <c r="G116" i="1"/>
  <c r="O116" i="1" s="1"/>
  <c r="L123" i="1"/>
  <c r="G129" i="1"/>
  <c r="P129" i="1" s="1"/>
  <c r="L129" i="1"/>
  <c r="N129" i="1"/>
  <c r="H136" i="1"/>
  <c r="F136" i="1"/>
  <c r="K136" i="1" s="1"/>
  <c r="L136" i="1"/>
  <c r="F142" i="1"/>
  <c r="K142" i="1" s="1"/>
  <c r="H147" i="1"/>
  <c r="Q151" i="1"/>
  <c r="N151" i="1"/>
  <c r="G153" i="1"/>
  <c r="L153" i="1"/>
  <c r="C153" i="1"/>
  <c r="D153" i="1" s="1"/>
  <c r="I160" i="1"/>
  <c r="O160" i="1" s="1"/>
  <c r="N163" i="1"/>
  <c r="M163" i="1"/>
  <c r="H179" i="1"/>
  <c r="O222" i="1"/>
  <c r="M222" i="1"/>
  <c r="O229" i="1"/>
  <c r="E247" i="1"/>
  <c r="B247" i="1"/>
  <c r="I2" i="1"/>
  <c r="O2" i="1" s="1"/>
  <c r="I10" i="1"/>
  <c r="O10" i="1" s="1"/>
  <c r="L23" i="1"/>
  <c r="F6" i="1"/>
  <c r="K6" i="1" s="1"/>
  <c r="I19" i="1"/>
  <c r="J26" i="1"/>
  <c r="P26" i="1" s="1"/>
  <c r="I27" i="1"/>
  <c r="I35" i="1"/>
  <c r="I59" i="1"/>
  <c r="O59" i="1" s="1"/>
  <c r="I75" i="1"/>
  <c r="O75" i="1" s="1"/>
  <c r="M84" i="1"/>
  <c r="C2" i="1"/>
  <c r="D2" i="1" s="1"/>
  <c r="J3" i="1"/>
  <c r="P3" i="1" s="1"/>
  <c r="H5" i="1"/>
  <c r="G6" i="1"/>
  <c r="O6" i="1" s="1"/>
  <c r="F7" i="1"/>
  <c r="K7" i="1" s="1"/>
  <c r="M8" i="1"/>
  <c r="C10" i="1"/>
  <c r="D10" i="1" s="1"/>
  <c r="J11" i="1"/>
  <c r="P11" i="1" s="1"/>
  <c r="H13" i="1"/>
  <c r="G14" i="1"/>
  <c r="P14" i="1" s="1"/>
  <c r="F15" i="1"/>
  <c r="K15" i="1" s="1"/>
  <c r="M16" i="1"/>
  <c r="C18" i="1"/>
  <c r="D18" i="1" s="1"/>
  <c r="J19" i="1"/>
  <c r="P19" i="1" s="1"/>
  <c r="H21" i="1"/>
  <c r="G22" i="1"/>
  <c r="P22" i="1" s="1"/>
  <c r="F23" i="1"/>
  <c r="K23" i="1" s="1"/>
  <c r="M24" i="1"/>
  <c r="C26" i="1"/>
  <c r="D26" i="1" s="1"/>
  <c r="J27" i="1"/>
  <c r="P27" i="1" s="1"/>
  <c r="H29" i="1"/>
  <c r="G30" i="1"/>
  <c r="P30" i="1" s="1"/>
  <c r="F31" i="1"/>
  <c r="K31" i="1" s="1"/>
  <c r="M32" i="1"/>
  <c r="C34" i="1"/>
  <c r="D34" i="1" s="1"/>
  <c r="J35" i="1"/>
  <c r="P35" i="1" s="1"/>
  <c r="H37" i="1"/>
  <c r="G38" i="1"/>
  <c r="O38" i="1" s="1"/>
  <c r="F39" i="1"/>
  <c r="K39" i="1" s="1"/>
  <c r="M40" i="1"/>
  <c r="C42" i="1"/>
  <c r="D42" i="1" s="1"/>
  <c r="J43" i="1"/>
  <c r="P43" i="1" s="1"/>
  <c r="H45" i="1"/>
  <c r="G46" i="1"/>
  <c r="P46" i="1" s="1"/>
  <c r="F47" i="1"/>
  <c r="K47" i="1" s="1"/>
  <c r="M48" i="1"/>
  <c r="C50" i="1"/>
  <c r="D50" i="1" s="1"/>
  <c r="J51" i="1"/>
  <c r="P51" i="1" s="1"/>
  <c r="H53" i="1"/>
  <c r="G54" i="1"/>
  <c r="O54" i="1" s="1"/>
  <c r="F55" i="1"/>
  <c r="K55" i="1" s="1"/>
  <c r="M56" i="1"/>
  <c r="C58" i="1"/>
  <c r="D58" i="1" s="1"/>
  <c r="J59" i="1"/>
  <c r="P59" i="1" s="1"/>
  <c r="H61" i="1"/>
  <c r="G62" i="1"/>
  <c r="O62" i="1" s="1"/>
  <c r="F63" i="1"/>
  <c r="K63" i="1" s="1"/>
  <c r="M64" i="1"/>
  <c r="C66" i="1"/>
  <c r="D66" i="1" s="1"/>
  <c r="J67" i="1"/>
  <c r="P67" i="1" s="1"/>
  <c r="H69" i="1"/>
  <c r="G70" i="1"/>
  <c r="P70" i="1" s="1"/>
  <c r="F71" i="1"/>
  <c r="K71" i="1" s="1"/>
  <c r="M72" i="1"/>
  <c r="C74" i="1"/>
  <c r="D74" i="1" s="1"/>
  <c r="J75" i="1"/>
  <c r="H77" i="1"/>
  <c r="G78" i="1"/>
  <c r="F79" i="1"/>
  <c r="K79" i="1" s="1"/>
  <c r="M80" i="1"/>
  <c r="C82" i="1"/>
  <c r="D82" i="1" s="1"/>
  <c r="E84" i="1"/>
  <c r="N84" i="1"/>
  <c r="N85" i="1"/>
  <c r="F86" i="1"/>
  <c r="K86" i="1" s="1"/>
  <c r="H87" i="1"/>
  <c r="I88" i="1"/>
  <c r="M88" i="1" s="1"/>
  <c r="E92" i="1"/>
  <c r="N93" i="1"/>
  <c r="F94" i="1"/>
  <c r="K94" i="1" s="1"/>
  <c r="H95" i="1"/>
  <c r="I96" i="1"/>
  <c r="O96" i="1" s="1"/>
  <c r="G99" i="1"/>
  <c r="O99" i="1" s="1"/>
  <c r="M101" i="1"/>
  <c r="F102" i="1"/>
  <c r="K102" i="1" s="1"/>
  <c r="C104" i="1"/>
  <c r="D104" i="1" s="1"/>
  <c r="H105" i="1"/>
  <c r="F106" i="1"/>
  <c r="K106" i="1" s="1"/>
  <c r="L106" i="1"/>
  <c r="F107" i="1"/>
  <c r="K107" i="1" s="1"/>
  <c r="E110" i="1"/>
  <c r="Q111" i="1"/>
  <c r="L112" i="1"/>
  <c r="F113" i="1"/>
  <c r="K113" i="1" s="1"/>
  <c r="H116" i="1"/>
  <c r="H120" i="1"/>
  <c r="F120" i="1"/>
  <c r="K120" i="1" s="1"/>
  <c r="I122" i="1"/>
  <c r="Q122" i="1" s="1"/>
  <c r="G124" i="1"/>
  <c r="O124" i="1" s="1"/>
  <c r="P125" i="1"/>
  <c r="E126" i="1"/>
  <c r="G128" i="1"/>
  <c r="O128" i="1" s="1"/>
  <c r="G131" i="1"/>
  <c r="O131" i="1" s="1"/>
  <c r="N132" i="1"/>
  <c r="J134" i="1"/>
  <c r="P134" i="1" s="1"/>
  <c r="H134" i="1"/>
  <c r="G134" i="1"/>
  <c r="O134" i="1" s="1"/>
  <c r="G138" i="1"/>
  <c r="P138" i="1" s="1"/>
  <c r="C139" i="1"/>
  <c r="D139" i="1" s="1"/>
  <c r="J139" i="1"/>
  <c r="M141" i="1"/>
  <c r="I142" i="1"/>
  <c r="O142" i="1" s="1"/>
  <c r="F145" i="1"/>
  <c r="K145" i="1" s="1"/>
  <c r="F146" i="1"/>
  <c r="K146" i="1" s="1"/>
  <c r="L146" i="1"/>
  <c r="C146" i="1"/>
  <c r="D146" i="1" s="1"/>
  <c r="I147" i="1"/>
  <c r="O147" i="1" s="1"/>
  <c r="E148" i="1"/>
  <c r="Q149" i="1"/>
  <c r="F154" i="1"/>
  <c r="K154" i="1" s="1"/>
  <c r="L154" i="1"/>
  <c r="C154" i="1"/>
  <c r="D154" i="1" s="1"/>
  <c r="J154" i="1"/>
  <c r="P154" i="1" s="1"/>
  <c r="Q154" i="1"/>
  <c r="J158" i="1"/>
  <c r="H158" i="1"/>
  <c r="G158" i="1"/>
  <c r="O158" i="1" s="1"/>
  <c r="F158" i="1"/>
  <c r="K158" i="1" s="1"/>
  <c r="J160" i="1"/>
  <c r="P160" i="1" s="1"/>
  <c r="I161" i="1"/>
  <c r="O161" i="1" s="1"/>
  <c r="H162" i="1"/>
  <c r="I163" i="1"/>
  <c r="C165" i="1"/>
  <c r="D165" i="1" s="1"/>
  <c r="J171" i="1"/>
  <c r="P171" i="1" s="1"/>
  <c r="G171" i="1"/>
  <c r="F171" i="1"/>
  <c r="K171" i="1" s="1"/>
  <c r="L171" i="1"/>
  <c r="C171" i="1"/>
  <c r="D171" i="1" s="1"/>
  <c r="C173" i="1"/>
  <c r="D173" i="1" s="1"/>
  <c r="E178" i="1"/>
  <c r="B178" i="1"/>
  <c r="I179" i="1"/>
  <c r="O179" i="1" s="1"/>
  <c r="Q183" i="1"/>
  <c r="Q186" i="1"/>
  <c r="N186" i="1"/>
  <c r="M186" i="1"/>
  <c r="E191" i="1"/>
  <c r="N194" i="1"/>
  <c r="M194" i="1"/>
  <c r="N200" i="1"/>
  <c r="M200" i="1"/>
  <c r="Q202" i="1"/>
  <c r="L210" i="1"/>
  <c r="C210" i="1"/>
  <c r="D210" i="1" s="1"/>
  <c r="H210" i="1"/>
  <c r="J210" i="1"/>
  <c r="I210" i="1"/>
  <c r="O210" i="1" s="1"/>
  <c r="G210" i="1"/>
  <c r="F210" i="1"/>
  <c r="K210" i="1" s="1"/>
  <c r="M299" i="1"/>
  <c r="I55" i="1"/>
  <c r="O55" i="1" s="1"/>
  <c r="J2" i="1"/>
  <c r="P2" i="1" s="1"/>
  <c r="I3" i="1"/>
  <c r="Q3" i="1" s="1"/>
  <c r="J10" i="1"/>
  <c r="P10" i="1" s="1"/>
  <c r="I11" i="1"/>
  <c r="J18" i="1"/>
  <c r="P18" i="1" s="1"/>
  <c r="F22" i="1"/>
  <c r="K22" i="1" s="1"/>
  <c r="J34" i="1"/>
  <c r="P34" i="1" s="1"/>
  <c r="J42" i="1"/>
  <c r="P42" i="1" s="1"/>
  <c r="I43" i="1"/>
  <c r="Q43" i="1" s="1"/>
  <c r="I51" i="1"/>
  <c r="O51" i="1" s="1"/>
  <c r="I67" i="1"/>
  <c r="O67" i="1" s="1"/>
  <c r="H6" i="1"/>
  <c r="G7" i="1"/>
  <c r="N7" i="1" s="1"/>
  <c r="H14" i="1"/>
  <c r="G15" i="1"/>
  <c r="N15" i="1" s="1"/>
  <c r="H22" i="1"/>
  <c r="G23" i="1"/>
  <c r="N23" i="1" s="1"/>
  <c r="H30" i="1"/>
  <c r="G31" i="1"/>
  <c r="N31" i="1" s="1"/>
  <c r="C35" i="1"/>
  <c r="D35" i="1" s="1"/>
  <c r="H38" i="1"/>
  <c r="G39" i="1"/>
  <c r="N39" i="1" s="1"/>
  <c r="C43" i="1"/>
  <c r="D43" i="1" s="1"/>
  <c r="H46" i="1"/>
  <c r="G47" i="1"/>
  <c r="C51" i="1"/>
  <c r="D51" i="1" s="1"/>
  <c r="H54" i="1"/>
  <c r="G55" i="1"/>
  <c r="N55" i="1" s="1"/>
  <c r="C59" i="1"/>
  <c r="D59" i="1" s="1"/>
  <c r="H62" i="1"/>
  <c r="G63" i="1"/>
  <c r="N63" i="1" s="1"/>
  <c r="C67" i="1"/>
  <c r="D67" i="1" s="1"/>
  <c r="H70" i="1"/>
  <c r="G71" i="1"/>
  <c r="N71" i="1" s="1"/>
  <c r="C75" i="1"/>
  <c r="D75" i="1" s="1"/>
  <c r="H78" i="1"/>
  <c r="G79" i="1"/>
  <c r="O84" i="1"/>
  <c r="O85" i="1"/>
  <c r="G86" i="1"/>
  <c r="P86" i="1" s="1"/>
  <c r="I87" i="1"/>
  <c r="O87" i="1" s="1"/>
  <c r="J88" i="1"/>
  <c r="P88" i="1" s="1"/>
  <c r="B89" i="1"/>
  <c r="C90" i="1"/>
  <c r="D90" i="1" s="1"/>
  <c r="O92" i="1"/>
  <c r="O93" i="1"/>
  <c r="G94" i="1"/>
  <c r="N94" i="1" s="1"/>
  <c r="I95" i="1"/>
  <c r="O95" i="1" s="1"/>
  <c r="J96" i="1"/>
  <c r="P96" i="1" s="1"/>
  <c r="B97" i="1"/>
  <c r="C98" i="1"/>
  <c r="D98" i="1" s="1"/>
  <c r="M99" i="1"/>
  <c r="L100" i="1"/>
  <c r="J100" i="1"/>
  <c r="P100" i="1" s="1"/>
  <c r="M100" i="1"/>
  <c r="I105" i="1"/>
  <c r="O105" i="1" s="1"/>
  <c r="M106" i="1"/>
  <c r="M109" i="1"/>
  <c r="C112" i="1"/>
  <c r="D112" i="1" s="1"/>
  <c r="M113" i="1"/>
  <c r="F114" i="1"/>
  <c r="K114" i="1" s="1"/>
  <c r="L114" i="1"/>
  <c r="F115" i="1"/>
  <c r="K115" i="1" s="1"/>
  <c r="Q119" i="1"/>
  <c r="C129" i="1"/>
  <c r="D129" i="1" s="1"/>
  <c r="Q129" i="1"/>
  <c r="M131" i="1"/>
  <c r="Q135" i="1"/>
  <c r="N135" i="1"/>
  <c r="C136" i="1"/>
  <c r="D136" i="1" s="1"/>
  <c r="N138" i="1"/>
  <c r="M145" i="1"/>
  <c r="P146" i="1"/>
  <c r="L147" i="1"/>
  <c r="P149" i="1"/>
  <c r="G152" i="1"/>
  <c r="P152" i="1" s="1"/>
  <c r="F153" i="1"/>
  <c r="K153" i="1" s="1"/>
  <c r="J161" i="1"/>
  <c r="P161" i="1" s="1"/>
  <c r="I162" i="1"/>
  <c r="O162" i="1" s="1"/>
  <c r="Q164" i="1"/>
  <c r="N164" i="1"/>
  <c r="M164" i="1"/>
  <c r="G165" i="1"/>
  <c r="P165" i="1" s="1"/>
  <c r="H171" i="1"/>
  <c r="J173" i="1"/>
  <c r="P173" i="1" s="1"/>
  <c r="F184" i="1"/>
  <c r="K184" i="1" s="1"/>
  <c r="I184" i="1"/>
  <c r="H184" i="1"/>
  <c r="G184" i="1"/>
  <c r="P184" i="1" s="1"/>
  <c r="C184" i="1"/>
  <c r="D184" i="1" s="1"/>
  <c r="L184" i="1"/>
  <c r="H190" i="1"/>
  <c r="G190" i="1"/>
  <c r="J190" i="1"/>
  <c r="I190" i="1"/>
  <c r="F190" i="1"/>
  <c r="K190" i="1" s="1"/>
  <c r="C190" i="1"/>
  <c r="D190" i="1" s="1"/>
  <c r="B193" i="1"/>
  <c r="O194" i="1"/>
  <c r="N251" i="1"/>
  <c r="O251" i="1"/>
  <c r="I23" i="1"/>
  <c r="O23" i="1" s="1"/>
  <c r="I63" i="1"/>
  <c r="O63" i="1" s="1"/>
  <c r="L116" i="1"/>
  <c r="J116" i="1"/>
  <c r="P116" i="1" s="1"/>
  <c r="O153" i="1"/>
  <c r="F83" i="1"/>
  <c r="K83" i="1" s="1"/>
  <c r="I86" i="1"/>
  <c r="J87" i="1"/>
  <c r="P87" i="1" s="1"/>
  <c r="F91" i="1"/>
  <c r="K91" i="1" s="1"/>
  <c r="I94" i="1"/>
  <c r="O94" i="1" s="1"/>
  <c r="J95" i="1"/>
  <c r="P95" i="1" s="1"/>
  <c r="J105" i="1"/>
  <c r="P105" i="1" s="1"/>
  <c r="M107" i="1"/>
  <c r="L108" i="1"/>
  <c r="J108" i="1"/>
  <c r="P108" i="1" s="1"/>
  <c r="N109" i="1"/>
  <c r="M114" i="1"/>
  <c r="G115" i="1"/>
  <c r="N115" i="1" s="1"/>
  <c r="M117" i="1"/>
  <c r="F118" i="1"/>
  <c r="K118" i="1" s="1"/>
  <c r="M121" i="1"/>
  <c r="F122" i="1"/>
  <c r="K122" i="1" s="1"/>
  <c r="L122" i="1"/>
  <c r="F123" i="1"/>
  <c r="K123" i="1" s="1"/>
  <c r="O126" i="1"/>
  <c r="M127" i="1"/>
  <c r="P128" i="1"/>
  <c r="F129" i="1"/>
  <c r="K129" i="1" s="1"/>
  <c r="F130" i="1"/>
  <c r="K130" i="1" s="1"/>
  <c r="L130" i="1"/>
  <c r="C130" i="1"/>
  <c r="D130" i="1" s="1"/>
  <c r="Q133" i="1"/>
  <c r="G137" i="1"/>
  <c r="P137" i="1" s="1"/>
  <c r="L137" i="1"/>
  <c r="L142" i="1"/>
  <c r="H144" i="1"/>
  <c r="F144" i="1"/>
  <c r="K144" i="1" s="1"/>
  <c r="L144" i="1"/>
  <c r="O145" i="1"/>
  <c r="F150" i="1"/>
  <c r="K150" i="1" s="1"/>
  <c r="H153" i="1"/>
  <c r="E155" i="1"/>
  <c r="B155" i="1"/>
  <c r="N161" i="1"/>
  <c r="E170" i="1"/>
  <c r="B170" i="1"/>
  <c r="O171" i="1"/>
  <c r="Q172" i="1"/>
  <c r="N172" i="1"/>
  <c r="M172" i="1"/>
  <c r="N178" i="1"/>
  <c r="M178" i="1"/>
  <c r="B182" i="1"/>
  <c r="E182" i="1"/>
  <c r="C204" i="1"/>
  <c r="D204" i="1" s="1"/>
  <c r="G204" i="1"/>
  <c r="F204" i="1"/>
  <c r="K204" i="1" s="1"/>
  <c r="L204" i="1"/>
  <c r="J204" i="1"/>
  <c r="I204" i="1"/>
  <c r="O204" i="1" s="1"/>
  <c r="H204" i="1"/>
  <c r="B206" i="1"/>
  <c r="E206" i="1"/>
  <c r="B240" i="1"/>
  <c r="E240" i="1"/>
  <c r="N245" i="1"/>
  <c r="E250" i="1"/>
  <c r="B250" i="1"/>
  <c r="O344" i="1"/>
  <c r="M344" i="1"/>
  <c r="I155" i="1"/>
  <c r="O155" i="1" s="1"/>
  <c r="G167" i="1"/>
  <c r="J170" i="1"/>
  <c r="G175" i="1"/>
  <c r="J178" i="1"/>
  <c r="P178" i="1" s="1"/>
  <c r="P189" i="1"/>
  <c r="F193" i="1"/>
  <c r="K193" i="1" s="1"/>
  <c r="N203" i="1"/>
  <c r="M206" i="1"/>
  <c r="M208" i="1"/>
  <c r="N209" i="1"/>
  <c r="L211" i="1"/>
  <c r="F211" i="1"/>
  <c r="K211" i="1" s="1"/>
  <c r="I211" i="1"/>
  <c r="O211" i="1" s="1"/>
  <c r="M214" i="1"/>
  <c r="F217" i="1"/>
  <c r="K217" i="1" s="1"/>
  <c r="L217" i="1"/>
  <c r="C217" i="1"/>
  <c r="D217" i="1" s="1"/>
  <c r="G217" i="1"/>
  <c r="M225" i="1"/>
  <c r="N227" i="1"/>
  <c r="F229" i="1"/>
  <c r="K229" i="1" s="1"/>
  <c r="O237" i="1"/>
  <c r="M243" i="1"/>
  <c r="N243" i="1"/>
  <c r="Q243" i="1"/>
  <c r="Q246" i="1"/>
  <c r="M246" i="1"/>
  <c r="Q265" i="1"/>
  <c r="N266" i="1"/>
  <c r="B270" i="1"/>
  <c r="E270" i="1"/>
  <c r="P272" i="1"/>
  <c r="O274" i="1"/>
  <c r="Q276" i="1"/>
  <c r="P276" i="1"/>
  <c r="B286" i="1"/>
  <c r="E286" i="1"/>
  <c r="P297" i="1"/>
  <c r="Q329" i="1"/>
  <c r="M329" i="1"/>
  <c r="B334" i="1"/>
  <c r="E334" i="1"/>
  <c r="E351" i="1"/>
  <c r="B351" i="1"/>
  <c r="I132" i="1"/>
  <c r="I140" i="1"/>
  <c r="Q140" i="1" s="1"/>
  <c r="I148" i="1"/>
  <c r="O148" i="1" s="1"/>
  <c r="J155" i="1"/>
  <c r="P155" i="1" s="1"/>
  <c r="I156" i="1"/>
  <c r="Q156" i="1" s="1"/>
  <c r="H167" i="1"/>
  <c r="J169" i="1"/>
  <c r="P169" i="1" s="1"/>
  <c r="L170" i="1"/>
  <c r="H175" i="1"/>
  <c r="J177" i="1"/>
  <c r="P177" i="1" s="1"/>
  <c r="L178" i="1"/>
  <c r="M180" i="1"/>
  <c r="M185" i="1"/>
  <c r="L186" i="1"/>
  <c r="C186" i="1"/>
  <c r="D186" i="1" s="1"/>
  <c r="Q188" i="1"/>
  <c r="I191" i="1"/>
  <c r="L192" i="1"/>
  <c r="G193" i="1"/>
  <c r="P197" i="1"/>
  <c r="G201" i="1"/>
  <c r="P201" i="1" s="1"/>
  <c r="L202" i="1"/>
  <c r="C202" i="1"/>
  <c r="D202" i="1" s="1"/>
  <c r="O203" i="1"/>
  <c r="N208" i="1"/>
  <c r="M212" i="1"/>
  <c r="L218" i="1"/>
  <c r="C218" i="1"/>
  <c r="D218" i="1" s="1"/>
  <c r="H218" i="1"/>
  <c r="M219" i="1"/>
  <c r="F221" i="1"/>
  <c r="K221" i="1" s="1"/>
  <c r="M228" i="1"/>
  <c r="O238" i="1"/>
  <c r="P239" i="1"/>
  <c r="F248" i="1"/>
  <c r="K248" i="1" s="1"/>
  <c r="N254" i="1"/>
  <c r="B265" i="1"/>
  <c r="E265" i="1"/>
  <c r="N277" i="1"/>
  <c r="M277" i="1"/>
  <c r="G281" i="1"/>
  <c r="F281" i="1"/>
  <c r="K281" i="1" s="1"/>
  <c r="J281" i="1"/>
  <c r="P281" i="1" s="1"/>
  <c r="I281" i="1"/>
  <c r="H281" i="1"/>
  <c r="C281" i="1"/>
  <c r="D281" i="1" s="1"/>
  <c r="L281" i="1"/>
  <c r="O310" i="1"/>
  <c r="M310" i="1"/>
  <c r="E331" i="1"/>
  <c r="B331" i="1"/>
  <c r="F360" i="1"/>
  <c r="K360" i="1" s="1"/>
  <c r="L360" i="1"/>
  <c r="J360" i="1"/>
  <c r="I360" i="1"/>
  <c r="O360" i="1" s="1"/>
  <c r="H360" i="1"/>
  <c r="C360" i="1"/>
  <c r="D360" i="1" s="1"/>
  <c r="G360" i="1"/>
  <c r="G103" i="1"/>
  <c r="P103" i="1" s="1"/>
  <c r="G111" i="1"/>
  <c r="O111" i="1" s="1"/>
  <c r="G119" i="1"/>
  <c r="O119" i="1" s="1"/>
  <c r="G127" i="1"/>
  <c r="P127" i="1" s="1"/>
  <c r="J132" i="1"/>
  <c r="P132" i="1" s="1"/>
  <c r="G135" i="1"/>
  <c r="P135" i="1" s="1"/>
  <c r="J140" i="1"/>
  <c r="P140" i="1" s="1"/>
  <c r="G143" i="1"/>
  <c r="P143" i="1" s="1"/>
  <c r="J148" i="1"/>
  <c r="P148" i="1" s="1"/>
  <c r="G151" i="1"/>
  <c r="P151" i="1" s="1"/>
  <c r="J156" i="1"/>
  <c r="P156" i="1" s="1"/>
  <c r="G159" i="1"/>
  <c r="O159" i="1" s="1"/>
  <c r="I167" i="1"/>
  <c r="J168" i="1"/>
  <c r="P168" i="1" s="1"/>
  <c r="B169" i="1"/>
  <c r="I175" i="1"/>
  <c r="O175" i="1" s="1"/>
  <c r="J176" i="1"/>
  <c r="P176" i="1" s="1"/>
  <c r="B177" i="1"/>
  <c r="F181" i="1"/>
  <c r="K181" i="1" s="1"/>
  <c r="G183" i="1"/>
  <c r="P183" i="1" s="1"/>
  <c r="F183" i="1"/>
  <c r="K183" i="1" s="1"/>
  <c r="C192" i="1"/>
  <c r="D192" i="1" s="1"/>
  <c r="H193" i="1"/>
  <c r="L194" i="1"/>
  <c r="C194" i="1"/>
  <c r="D194" i="1" s="1"/>
  <c r="H201" i="1"/>
  <c r="J205" i="1"/>
  <c r="H205" i="1"/>
  <c r="G205" i="1"/>
  <c r="O205" i="1" s="1"/>
  <c r="C211" i="1"/>
  <c r="D211" i="1" s="1"/>
  <c r="L219" i="1"/>
  <c r="F219" i="1"/>
  <c r="K219" i="1" s="1"/>
  <c r="I219" i="1"/>
  <c r="O219" i="1" s="1"/>
  <c r="F225" i="1"/>
  <c r="K225" i="1" s="1"/>
  <c r="L225" i="1"/>
  <c r="C225" i="1"/>
  <c r="D225" i="1" s="1"/>
  <c r="G225" i="1"/>
  <c r="O225" i="1" s="1"/>
  <c r="L235" i="1"/>
  <c r="C235" i="1"/>
  <c r="D235" i="1" s="1"/>
  <c r="J235" i="1"/>
  <c r="H235" i="1"/>
  <c r="C253" i="1"/>
  <c r="D253" i="1" s="1"/>
  <c r="J253" i="1"/>
  <c r="L253" i="1"/>
  <c r="I253" i="1"/>
  <c r="H253" i="1"/>
  <c r="F253" i="1"/>
  <c r="K253" i="1" s="1"/>
  <c r="B271" i="1"/>
  <c r="E271" i="1"/>
  <c r="E290" i="1"/>
  <c r="B290" i="1"/>
  <c r="N291" i="1"/>
  <c r="Q306" i="1"/>
  <c r="C317" i="1"/>
  <c r="D317" i="1" s="1"/>
  <c r="J317" i="1"/>
  <c r="H317" i="1"/>
  <c r="L317" i="1"/>
  <c r="I317" i="1"/>
  <c r="G317" i="1"/>
  <c r="F317" i="1"/>
  <c r="K317" i="1" s="1"/>
  <c r="B336" i="1"/>
  <c r="E336" i="1"/>
  <c r="H342" i="1"/>
  <c r="I342" i="1"/>
  <c r="O342" i="1" s="1"/>
  <c r="G342" i="1"/>
  <c r="L342" i="1"/>
  <c r="J342" i="1"/>
  <c r="P342" i="1" s="1"/>
  <c r="F342" i="1"/>
  <c r="K342" i="1" s="1"/>
  <c r="C342" i="1"/>
  <c r="D342" i="1" s="1"/>
  <c r="J167" i="1"/>
  <c r="J175" i="1"/>
  <c r="P175" i="1" s="1"/>
  <c r="G181" i="1"/>
  <c r="N181" i="1" s="1"/>
  <c r="G191" i="1"/>
  <c r="P191" i="1" s="1"/>
  <c r="F191" i="1"/>
  <c r="K191" i="1" s="1"/>
  <c r="I193" i="1"/>
  <c r="O193" i="1" s="1"/>
  <c r="I201" i="1"/>
  <c r="O201" i="1" s="1"/>
  <c r="N217" i="1"/>
  <c r="Q219" i="1"/>
  <c r="L226" i="1"/>
  <c r="C226" i="1"/>
  <c r="D226" i="1" s="1"/>
  <c r="H226" i="1"/>
  <c r="F234" i="1"/>
  <c r="K234" i="1" s="1"/>
  <c r="J234" i="1"/>
  <c r="I234" i="1"/>
  <c r="O234" i="1" s="1"/>
  <c r="G234" i="1"/>
  <c r="C234" i="1"/>
  <c r="D234" i="1" s="1"/>
  <c r="B238" i="1"/>
  <c r="E238" i="1"/>
  <c r="O239" i="1"/>
  <c r="C245" i="1"/>
  <c r="D245" i="1" s="1"/>
  <c r="J245" i="1"/>
  <c r="L245" i="1"/>
  <c r="I245" i="1"/>
  <c r="G245" i="1"/>
  <c r="F258" i="1"/>
  <c r="K258" i="1" s="1"/>
  <c r="H258" i="1"/>
  <c r="G258" i="1"/>
  <c r="O258" i="1" s="1"/>
  <c r="L258" i="1"/>
  <c r="J258" i="1"/>
  <c r="L267" i="1"/>
  <c r="J267" i="1"/>
  <c r="P267" i="1" s="1"/>
  <c r="I267" i="1"/>
  <c r="O267" i="1" s="1"/>
  <c r="H267" i="1"/>
  <c r="G267" i="1"/>
  <c r="F267" i="1"/>
  <c r="K267" i="1" s="1"/>
  <c r="C267" i="1"/>
  <c r="D267" i="1" s="1"/>
  <c r="O278" i="1"/>
  <c r="M278" i="1"/>
  <c r="Q294" i="1"/>
  <c r="N294" i="1"/>
  <c r="M294" i="1"/>
  <c r="M307" i="1"/>
  <c r="M313" i="1"/>
  <c r="E390" i="1"/>
  <c r="B390" i="1"/>
  <c r="J166" i="1"/>
  <c r="P166" i="1" s="1"/>
  <c r="C168" i="1"/>
  <c r="D168" i="1" s="1"/>
  <c r="F170" i="1"/>
  <c r="K170" i="1" s="1"/>
  <c r="J174" i="1"/>
  <c r="P174" i="1" s="1"/>
  <c r="C176" i="1"/>
  <c r="D176" i="1" s="1"/>
  <c r="F178" i="1"/>
  <c r="K178" i="1" s="1"/>
  <c r="I181" i="1"/>
  <c r="Q181" i="1" s="1"/>
  <c r="J182" i="1"/>
  <c r="P182" i="1" s="1"/>
  <c r="C183" i="1"/>
  <c r="D183" i="1" s="1"/>
  <c r="F186" i="1"/>
  <c r="K186" i="1" s="1"/>
  <c r="L191" i="1"/>
  <c r="G192" i="1"/>
  <c r="P192" i="1" s="1"/>
  <c r="J193" i="1"/>
  <c r="P193" i="1" s="1"/>
  <c r="G202" i="1"/>
  <c r="P202" i="1" s="1"/>
  <c r="L203" i="1"/>
  <c r="F203" i="1"/>
  <c r="K203" i="1" s="1"/>
  <c r="M203" i="1"/>
  <c r="F209" i="1"/>
  <c r="K209" i="1" s="1"/>
  <c r="L209" i="1"/>
  <c r="C209" i="1"/>
  <c r="D209" i="1" s="1"/>
  <c r="H211" i="1"/>
  <c r="J213" i="1"/>
  <c r="P213" i="1" s="1"/>
  <c r="H213" i="1"/>
  <c r="G213" i="1"/>
  <c r="O213" i="1" s="1"/>
  <c r="L213" i="1"/>
  <c r="C213" i="1"/>
  <c r="D213" i="1" s="1"/>
  <c r="I217" i="1"/>
  <c r="G218" i="1"/>
  <c r="O218" i="1" s="1"/>
  <c r="C219" i="1"/>
  <c r="D219" i="1" s="1"/>
  <c r="L227" i="1"/>
  <c r="F227" i="1"/>
  <c r="K227" i="1" s="1"/>
  <c r="I227" i="1"/>
  <c r="O227" i="1" s="1"/>
  <c r="Q227" i="1"/>
  <c r="G235" i="1"/>
  <c r="B239" i="1"/>
  <c r="Q241" i="1"/>
  <c r="N246" i="1"/>
  <c r="G253" i="1"/>
  <c r="C258" i="1"/>
  <c r="D258" i="1" s="1"/>
  <c r="L292" i="1"/>
  <c r="C292" i="1"/>
  <c r="D292" i="1" s="1"/>
  <c r="J292" i="1"/>
  <c r="I292" i="1"/>
  <c r="H292" i="1"/>
  <c r="G292" i="1"/>
  <c r="F292" i="1"/>
  <c r="K292" i="1" s="1"/>
  <c r="E307" i="1"/>
  <c r="B307" i="1"/>
  <c r="E343" i="1"/>
  <c r="B343" i="1"/>
  <c r="Q180" i="1"/>
  <c r="J181" i="1"/>
  <c r="N192" i="1"/>
  <c r="M192" i="1"/>
  <c r="M202" i="1"/>
  <c r="B203" i="1"/>
  <c r="P217" i="1"/>
  <c r="N225" i="1"/>
  <c r="B227" i="1"/>
  <c r="G233" i="1"/>
  <c r="N233" i="1" s="1"/>
  <c r="F233" i="1"/>
  <c r="K233" i="1" s="1"/>
  <c r="L233" i="1"/>
  <c r="J233" i="1"/>
  <c r="O235" i="1"/>
  <c r="M237" i="1"/>
  <c r="F242" i="1"/>
  <c r="K242" i="1" s="1"/>
  <c r="I242" i="1"/>
  <c r="O242" i="1" s="1"/>
  <c r="H242" i="1"/>
  <c r="L242" i="1"/>
  <c r="E243" i="1"/>
  <c r="B243" i="1"/>
  <c r="L244" i="1"/>
  <c r="C244" i="1"/>
  <c r="D244" i="1" s="1"/>
  <c r="G244" i="1"/>
  <c r="N244" i="1" s="1"/>
  <c r="F244" i="1"/>
  <c r="K244" i="1" s="1"/>
  <c r="J244" i="1"/>
  <c r="P244" i="1" s="1"/>
  <c r="G249" i="1"/>
  <c r="F249" i="1"/>
  <c r="K249" i="1" s="1"/>
  <c r="C249" i="1"/>
  <c r="D249" i="1" s="1"/>
  <c r="L249" i="1"/>
  <c r="J249" i="1"/>
  <c r="P249" i="1" s="1"/>
  <c r="H249" i="1"/>
  <c r="E251" i="1"/>
  <c r="B251" i="1"/>
  <c r="M254" i="1"/>
  <c r="O254" i="1"/>
  <c r="H256" i="1"/>
  <c r="G256" i="1"/>
  <c r="J256" i="1"/>
  <c r="P256" i="1" s="1"/>
  <c r="I256" i="1"/>
  <c r="F256" i="1"/>
  <c r="K256" i="1" s="1"/>
  <c r="L256" i="1"/>
  <c r="B257" i="1"/>
  <c r="E257" i="1"/>
  <c r="L260" i="1"/>
  <c r="C260" i="1"/>
  <c r="D260" i="1" s="1"/>
  <c r="F260" i="1"/>
  <c r="K260" i="1" s="1"/>
  <c r="J260" i="1"/>
  <c r="P260" i="1" s="1"/>
  <c r="I260" i="1"/>
  <c r="O260" i="1" s="1"/>
  <c r="H260" i="1"/>
  <c r="E282" i="1"/>
  <c r="B282" i="1"/>
  <c r="B297" i="1"/>
  <c r="E297" i="1"/>
  <c r="B318" i="1"/>
  <c r="E318" i="1"/>
  <c r="E319" i="1"/>
  <c r="B319" i="1"/>
  <c r="B326" i="1"/>
  <c r="E326" i="1"/>
  <c r="E379" i="1"/>
  <c r="B379" i="1"/>
  <c r="B380" i="1"/>
  <c r="E380" i="1"/>
  <c r="F201" i="1"/>
  <c r="K201" i="1" s="1"/>
  <c r="L201" i="1"/>
  <c r="C201" i="1"/>
  <c r="D201" i="1" s="1"/>
  <c r="J221" i="1"/>
  <c r="P221" i="1" s="1"/>
  <c r="H221" i="1"/>
  <c r="G221" i="1"/>
  <c r="O221" i="1" s="1"/>
  <c r="L221" i="1"/>
  <c r="C221" i="1"/>
  <c r="D221" i="1" s="1"/>
  <c r="J229" i="1"/>
  <c r="H229" i="1"/>
  <c r="G229" i="1"/>
  <c r="L229" i="1"/>
  <c r="C229" i="1"/>
  <c r="D229" i="1" s="1"/>
  <c r="B232" i="1"/>
  <c r="E232" i="1"/>
  <c r="E233" i="1"/>
  <c r="B233" i="1"/>
  <c r="N234" i="1"/>
  <c r="M234" i="1"/>
  <c r="Q234" i="1"/>
  <c r="E242" i="1"/>
  <c r="B242" i="1"/>
  <c r="Q245" i="1"/>
  <c r="H248" i="1"/>
  <c r="G248" i="1"/>
  <c r="J248" i="1"/>
  <c r="P248" i="1" s="1"/>
  <c r="I248" i="1"/>
  <c r="O248" i="1" s="1"/>
  <c r="C248" i="1"/>
  <c r="D248" i="1" s="1"/>
  <c r="M257" i="1"/>
  <c r="Q257" i="1"/>
  <c r="B279" i="1"/>
  <c r="E279" i="1"/>
  <c r="O299" i="1"/>
  <c r="E304" i="1"/>
  <c r="B304" i="1"/>
  <c r="B311" i="1"/>
  <c r="E311" i="1"/>
  <c r="O314" i="1"/>
  <c r="N338" i="1"/>
  <c r="M338" i="1"/>
  <c r="J212" i="1"/>
  <c r="J220" i="1"/>
  <c r="J228" i="1"/>
  <c r="L236" i="1"/>
  <c r="C236" i="1"/>
  <c r="D236" i="1" s="1"/>
  <c r="Q238" i="1"/>
  <c r="P247" i="1"/>
  <c r="C259" i="1"/>
  <c r="D259" i="1" s="1"/>
  <c r="C261" i="1"/>
  <c r="D261" i="1" s="1"/>
  <c r="J261" i="1"/>
  <c r="N262" i="1"/>
  <c r="H264" i="1"/>
  <c r="G264" i="1"/>
  <c r="P264" i="1" s="1"/>
  <c r="I266" i="1"/>
  <c r="O266" i="1" s="1"/>
  <c r="Q268" i="1"/>
  <c r="M270" i="1"/>
  <c r="C273" i="1"/>
  <c r="D273" i="1" s="1"/>
  <c r="H274" i="1"/>
  <c r="J283" i="1"/>
  <c r="H285" i="1"/>
  <c r="F288" i="1"/>
  <c r="K288" i="1" s="1"/>
  <c r="G289" i="1"/>
  <c r="P289" i="1" s="1"/>
  <c r="F289" i="1"/>
  <c r="K289" i="1" s="1"/>
  <c r="I291" i="1"/>
  <c r="O291" i="1" s="1"/>
  <c r="F298" i="1"/>
  <c r="K298" i="1" s="1"/>
  <c r="C298" i="1"/>
  <c r="D298" i="1" s="1"/>
  <c r="P303" i="1"/>
  <c r="G305" i="1"/>
  <c r="P305" i="1" s="1"/>
  <c r="F305" i="1"/>
  <c r="K305" i="1" s="1"/>
  <c r="L305" i="1"/>
  <c r="I306" i="1"/>
  <c r="M306" i="1" s="1"/>
  <c r="F307" i="1"/>
  <c r="K307" i="1" s="1"/>
  <c r="H312" i="1"/>
  <c r="G312" i="1"/>
  <c r="P312" i="1" s="1"/>
  <c r="L312" i="1"/>
  <c r="I313" i="1"/>
  <c r="Q313" i="1" s="1"/>
  <c r="Q318" i="1"/>
  <c r="I320" i="1"/>
  <c r="O320" i="1" s="1"/>
  <c r="C321" i="1"/>
  <c r="D321" i="1" s="1"/>
  <c r="F322" i="1"/>
  <c r="K322" i="1" s="1"/>
  <c r="C322" i="1"/>
  <c r="D322" i="1" s="1"/>
  <c r="J322" i="1"/>
  <c r="P322" i="1" s="1"/>
  <c r="P324" i="1"/>
  <c r="N330" i="1"/>
  <c r="M330" i="1"/>
  <c r="Q334" i="1"/>
  <c r="N334" i="1"/>
  <c r="N339" i="1"/>
  <c r="N346" i="1"/>
  <c r="M346" i="1"/>
  <c r="Q351" i="1"/>
  <c r="B388" i="1"/>
  <c r="E388" i="1"/>
  <c r="E395" i="1"/>
  <c r="B395" i="1"/>
  <c r="G399" i="1"/>
  <c r="J399" i="1"/>
  <c r="I399" i="1"/>
  <c r="H399" i="1"/>
  <c r="F399" i="1"/>
  <c r="K399" i="1" s="1"/>
  <c r="C399" i="1"/>
  <c r="D399" i="1" s="1"/>
  <c r="L399" i="1"/>
  <c r="P407" i="1"/>
  <c r="F424" i="1"/>
  <c r="K424" i="1" s="1"/>
  <c r="H424" i="1"/>
  <c r="G424" i="1"/>
  <c r="L424" i="1"/>
  <c r="J424" i="1"/>
  <c r="P424" i="1" s="1"/>
  <c r="I424" i="1"/>
  <c r="O424" i="1" s="1"/>
  <c r="C424" i="1"/>
  <c r="D424" i="1" s="1"/>
  <c r="O438" i="1"/>
  <c r="E470" i="1"/>
  <c r="B470" i="1"/>
  <c r="B517" i="1"/>
  <c r="E517" i="1"/>
  <c r="C269" i="1"/>
  <c r="D269" i="1" s="1"/>
  <c r="J269" i="1"/>
  <c r="H272" i="1"/>
  <c r="G272" i="1"/>
  <c r="O272" i="1" s="1"/>
  <c r="P280" i="1"/>
  <c r="N282" i="1"/>
  <c r="M282" i="1"/>
  <c r="I285" i="1"/>
  <c r="O285" i="1" s="1"/>
  <c r="I288" i="1"/>
  <c r="B289" i="1"/>
  <c r="N297" i="1"/>
  <c r="C301" i="1"/>
  <c r="D301" i="1" s="1"/>
  <c r="J301" i="1"/>
  <c r="H301" i="1"/>
  <c r="J306" i="1"/>
  <c r="G307" i="1"/>
  <c r="N307" i="1" s="1"/>
  <c r="B312" i="1"/>
  <c r="G314" i="1"/>
  <c r="L315" i="1"/>
  <c r="J315" i="1"/>
  <c r="C333" i="1"/>
  <c r="D333" i="1" s="1"/>
  <c r="J333" i="1"/>
  <c r="P333" i="1" s="1"/>
  <c r="H333" i="1"/>
  <c r="G333" i="1"/>
  <c r="M336" i="1"/>
  <c r="O339" i="1"/>
  <c r="C353" i="1"/>
  <c r="D353" i="1" s="1"/>
  <c r="F353" i="1"/>
  <c r="K353" i="1" s="1"/>
  <c r="J353" i="1"/>
  <c r="I353" i="1"/>
  <c r="H353" i="1"/>
  <c r="J364" i="1"/>
  <c r="P364" i="1" s="1"/>
  <c r="H364" i="1"/>
  <c r="C364" i="1"/>
  <c r="D364" i="1" s="1"/>
  <c r="I364" i="1"/>
  <c r="G364" i="1"/>
  <c r="E369" i="1"/>
  <c r="B369" i="1"/>
  <c r="B402" i="1"/>
  <c r="E402" i="1"/>
  <c r="M412" i="1"/>
  <c r="Q412" i="1"/>
  <c r="N412" i="1"/>
  <c r="E417" i="1"/>
  <c r="B417" i="1"/>
  <c r="E440" i="1"/>
  <c r="B440" i="1"/>
  <c r="E448" i="1"/>
  <c r="B448" i="1"/>
  <c r="B451" i="1"/>
  <c r="E451" i="1"/>
  <c r="G241" i="1"/>
  <c r="N241" i="1" s="1"/>
  <c r="F241" i="1"/>
  <c r="K241" i="1" s="1"/>
  <c r="M251" i="1"/>
  <c r="L252" i="1"/>
  <c r="C252" i="1"/>
  <c r="D252" i="1" s="1"/>
  <c r="G259" i="1"/>
  <c r="N259" i="1" s="1"/>
  <c r="P263" i="1"/>
  <c r="L272" i="1"/>
  <c r="J274" i="1"/>
  <c r="P274" i="1" s="1"/>
  <c r="C277" i="1"/>
  <c r="D277" i="1" s="1"/>
  <c r="J277" i="1"/>
  <c r="P277" i="1" s="1"/>
  <c r="E278" i="1"/>
  <c r="H280" i="1"/>
  <c r="G280" i="1"/>
  <c r="O280" i="1" s="1"/>
  <c r="G284" i="1"/>
  <c r="N284" i="1" s="1"/>
  <c r="M286" i="1"/>
  <c r="N290" i="1"/>
  <c r="M290" i="1"/>
  <c r="H296" i="1"/>
  <c r="G296" i="1"/>
  <c r="O296" i="1" s="1"/>
  <c r="L296" i="1"/>
  <c r="E310" i="1"/>
  <c r="H314" i="1"/>
  <c r="C315" i="1"/>
  <c r="D315" i="1" s="1"/>
  <c r="H321" i="1"/>
  <c r="G322" i="1"/>
  <c r="E323" i="1"/>
  <c r="B323" i="1"/>
  <c r="M339" i="1"/>
  <c r="Q341" i="1"/>
  <c r="M341" i="1"/>
  <c r="M347" i="1"/>
  <c r="B349" i="1"/>
  <c r="G353" i="1"/>
  <c r="B355" i="1"/>
  <c r="E355" i="1"/>
  <c r="E357" i="1"/>
  <c r="P361" i="1"/>
  <c r="F364" i="1"/>
  <c r="K364" i="1" s="1"/>
  <c r="Q365" i="1"/>
  <c r="N365" i="1"/>
  <c r="M365" i="1"/>
  <c r="E375" i="1"/>
  <c r="B375" i="1"/>
  <c r="B397" i="1"/>
  <c r="E397" i="1"/>
  <c r="M402" i="1"/>
  <c r="E408" i="1"/>
  <c r="B408" i="1"/>
  <c r="Q421" i="1"/>
  <c r="M421" i="1"/>
  <c r="N421" i="1"/>
  <c r="C272" i="1"/>
  <c r="D272" i="1" s="1"/>
  <c r="C283" i="1"/>
  <c r="D283" i="1" s="1"/>
  <c r="C285" i="1"/>
  <c r="D285" i="1" s="1"/>
  <c r="J285" i="1"/>
  <c r="P285" i="1" s="1"/>
  <c r="H288" i="1"/>
  <c r="G288" i="1"/>
  <c r="P288" i="1" s="1"/>
  <c r="L299" i="1"/>
  <c r="J299" i="1"/>
  <c r="Q299" i="1" s="1"/>
  <c r="F306" i="1"/>
  <c r="K306" i="1" s="1"/>
  <c r="C306" i="1"/>
  <c r="D306" i="1" s="1"/>
  <c r="G313" i="1"/>
  <c r="P313" i="1" s="1"/>
  <c r="F313" i="1"/>
  <c r="K313" i="1" s="1"/>
  <c r="L313" i="1"/>
  <c r="H320" i="1"/>
  <c r="G320" i="1"/>
  <c r="P320" i="1" s="1"/>
  <c r="L320" i="1"/>
  <c r="N322" i="1"/>
  <c r="Q326" i="1"/>
  <c r="N326" i="1"/>
  <c r="H328" i="1"/>
  <c r="G328" i="1"/>
  <c r="P328" i="1" s="1"/>
  <c r="L328" i="1"/>
  <c r="L337" i="1"/>
  <c r="C337" i="1"/>
  <c r="D337" i="1" s="1"/>
  <c r="I337" i="1"/>
  <c r="O337" i="1" s="1"/>
  <c r="H337" i="1"/>
  <c r="B356" i="1"/>
  <c r="E356" i="1"/>
  <c r="B358" i="1"/>
  <c r="E358" i="1"/>
  <c r="M359" i="1"/>
  <c r="Q359" i="1"/>
  <c r="N359" i="1"/>
  <c r="L364" i="1"/>
  <c r="N370" i="1"/>
  <c r="M370" i="1"/>
  <c r="E383" i="1"/>
  <c r="B383" i="1"/>
  <c r="N384" i="1"/>
  <c r="Q384" i="1"/>
  <c r="M384" i="1"/>
  <c r="B404" i="1"/>
  <c r="E404" i="1"/>
  <c r="H406" i="1"/>
  <c r="G406" i="1"/>
  <c r="F406" i="1"/>
  <c r="K406" i="1" s="1"/>
  <c r="J406" i="1"/>
  <c r="I406" i="1"/>
  <c r="C406" i="1"/>
  <c r="D406" i="1" s="1"/>
  <c r="M410" i="1"/>
  <c r="H189" i="1"/>
  <c r="H197" i="1"/>
  <c r="I199" i="1"/>
  <c r="J200" i="1"/>
  <c r="P200" i="1" s="1"/>
  <c r="I207" i="1"/>
  <c r="J208" i="1"/>
  <c r="P208" i="1" s="1"/>
  <c r="F212" i="1"/>
  <c r="K212" i="1" s="1"/>
  <c r="I215" i="1"/>
  <c r="J216" i="1"/>
  <c r="F220" i="1"/>
  <c r="K220" i="1" s="1"/>
  <c r="I223" i="1"/>
  <c r="J224" i="1"/>
  <c r="P224" i="1" s="1"/>
  <c r="F228" i="1"/>
  <c r="K228" i="1" s="1"/>
  <c r="I231" i="1"/>
  <c r="H232" i="1"/>
  <c r="G232" i="1"/>
  <c r="P232" i="1" s="1"/>
  <c r="G236" i="1"/>
  <c r="P236" i="1" s="1"/>
  <c r="M238" i="1"/>
  <c r="C241" i="1"/>
  <c r="D241" i="1" s="1"/>
  <c r="G250" i="1"/>
  <c r="P250" i="1" s="1"/>
  <c r="J251" i="1"/>
  <c r="G257" i="1"/>
  <c r="O257" i="1" s="1"/>
  <c r="F257" i="1"/>
  <c r="K257" i="1" s="1"/>
  <c r="I259" i="1"/>
  <c r="O259" i="1" s="1"/>
  <c r="G261" i="1"/>
  <c r="O261" i="1" s="1"/>
  <c r="C266" i="1"/>
  <c r="D266" i="1" s="1"/>
  <c r="L268" i="1"/>
  <c r="C268" i="1"/>
  <c r="D268" i="1" s="1"/>
  <c r="M268" i="1"/>
  <c r="F269" i="1"/>
  <c r="K269" i="1" s="1"/>
  <c r="Q270" i="1"/>
  <c r="I273" i="1"/>
  <c r="M273" i="1" s="1"/>
  <c r="L274" i="1"/>
  <c r="G275" i="1"/>
  <c r="P275" i="1" s="1"/>
  <c r="P279" i="1"/>
  <c r="C280" i="1"/>
  <c r="D280" i="1" s="1"/>
  <c r="F283" i="1"/>
  <c r="K283" i="1" s="1"/>
  <c r="I284" i="1"/>
  <c r="O284" i="1" s="1"/>
  <c r="L288" i="1"/>
  <c r="J290" i="1"/>
  <c r="P290" i="1" s="1"/>
  <c r="C291" i="1"/>
  <c r="D291" i="1" s="1"/>
  <c r="C293" i="1"/>
  <c r="D293" i="1" s="1"/>
  <c r="J293" i="1"/>
  <c r="P293" i="1" s="1"/>
  <c r="M293" i="1"/>
  <c r="E294" i="1"/>
  <c r="C296" i="1"/>
  <c r="D296" i="1" s="1"/>
  <c r="H298" i="1"/>
  <c r="C299" i="1"/>
  <c r="D299" i="1" s="1"/>
  <c r="F301" i="1"/>
  <c r="K301" i="1" s="1"/>
  <c r="H305" i="1"/>
  <c r="C309" i="1"/>
  <c r="D309" i="1" s="1"/>
  <c r="J309" i="1"/>
  <c r="P309" i="1" s="1"/>
  <c r="H309" i="1"/>
  <c r="F312" i="1"/>
  <c r="K312" i="1" s="1"/>
  <c r="J314" i="1"/>
  <c r="P314" i="1" s="1"/>
  <c r="G315" i="1"/>
  <c r="O315" i="1" s="1"/>
  <c r="N316" i="1"/>
  <c r="M318" i="1"/>
  <c r="I322" i="1"/>
  <c r="O322" i="1" s="1"/>
  <c r="C325" i="1"/>
  <c r="D325" i="1" s="1"/>
  <c r="J325" i="1"/>
  <c r="P325" i="1" s="1"/>
  <c r="H325" i="1"/>
  <c r="G325" i="1"/>
  <c r="O325" i="1" s="1"/>
  <c r="G329" i="1"/>
  <c r="P329" i="1" s="1"/>
  <c r="F329" i="1"/>
  <c r="K329" i="1" s="1"/>
  <c r="L329" i="1"/>
  <c r="C329" i="1"/>
  <c r="D329" i="1" s="1"/>
  <c r="N331" i="1"/>
  <c r="F333" i="1"/>
  <c r="K333" i="1" s="1"/>
  <c r="M334" i="1"/>
  <c r="E344" i="1"/>
  <c r="L345" i="1"/>
  <c r="C345" i="1"/>
  <c r="D345" i="1" s="1"/>
  <c r="I345" i="1"/>
  <c r="O345" i="1" s="1"/>
  <c r="H345" i="1"/>
  <c r="J348" i="1"/>
  <c r="H348" i="1"/>
  <c r="G348" i="1"/>
  <c r="F348" i="1"/>
  <c r="K348" i="1" s="1"/>
  <c r="L348" i="1"/>
  <c r="C348" i="1"/>
  <c r="D348" i="1" s="1"/>
  <c r="P363" i="1"/>
  <c r="N363" i="1"/>
  <c r="Q376" i="1"/>
  <c r="O378" i="1"/>
  <c r="N387" i="1"/>
  <c r="B391" i="1"/>
  <c r="B403" i="1"/>
  <c r="E403" i="1"/>
  <c r="L406" i="1"/>
  <c r="P437" i="1"/>
  <c r="N439" i="1"/>
  <c r="Q198" i="1"/>
  <c r="J199" i="1"/>
  <c r="P199" i="1" s="1"/>
  <c r="Q206" i="1"/>
  <c r="J207" i="1"/>
  <c r="P207" i="1" s="1"/>
  <c r="G212" i="1"/>
  <c r="O212" i="1" s="1"/>
  <c r="Q214" i="1"/>
  <c r="J215" i="1"/>
  <c r="P215" i="1" s="1"/>
  <c r="G220" i="1"/>
  <c r="M220" i="1" s="1"/>
  <c r="Q222" i="1"/>
  <c r="J223" i="1"/>
  <c r="P223" i="1" s="1"/>
  <c r="G228" i="1"/>
  <c r="N228" i="1" s="1"/>
  <c r="Q230" i="1"/>
  <c r="J231" i="1"/>
  <c r="P231" i="1" s="1"/>
  <c r="H236" i="1"/>
  <c r="C237" i="1"/>
  <c r="D237" i="1" s="1"/>
  <c r="J237" i="1"/>
  <c r="P237" i="1" s="1"/>
  <c r="N238" i="1"/>
  <c r="H240" i="1"/>
  <c r="G240" i="1"/>
  <c r="P240" i="1" s="1"/>
  <c r="H250" i="1"/>
  <c r="F252" i="1"/>
  <c r="K252" i="1" s="1"/>
  <c r="J259" i="1"/>
  <c r="P259" i="1" s="1"/>
  <c r="H261" i="1"/>
  <c r="F264" i="1"/>
  <c r="K264" i="1" s="1"/>
  <c r="G265" i="1"/>
  <c r="M265" i="1" s="1"/>
  <c r="F265" i="1"/>
  <c r="K265" i="1" s="1"/>
  <c r="G269" i="1"/>
  <c r="O269" i="1" s="1"/>
  <c r="C274" i="1"/>
  <c r="D274" i="1" s="1"/>
  <c r="H275" i="1"/>
  <c r="L276" i="1"/>
  <c r="C276" i="1"/>
  <c r="D276" i="1" s="1"/>
  <c r="F277" i="1"/>
  <c r="K277" i="1" s="1"/>
  <c r="Q278" i="1"/>
  <c r="G283" i="1"/>
  <c r="O283" i="1" s="1"/>
  <c r="C288" i="1"/>
  <c r="D288" i="1" s="1"/>
  <c r="H289" i="1"/>
  <c r="F291" i="1"/>
  <c r="K291" i="1" s="1"/>
  <c r="G297" i="1"/>
  <c r="O297" i="1" s="1"/>
  <c r="F297" i="1"/>
  <c r="K297" i="1" s="1"/>
  <c r="L297" i="1"/>
  <c r="M297" i="1"/>
  <c r="I298" i="1"/>
  <c r="O298" i="1" s="1"/>
  <c r="F299" i="1"/>
  <c r="K299" i="1" s="1"/>
  <c r="G301" i="1"/>
  <c r="O301" i="1" s="1"/>
  <c r="H304" i="1"/>
  <c r="G304" i="1"/>
  <c r="P304" i="1" s="1"/>
  <c r="L304" i="1"/>
  <c r="I305" i="1"/>
  <c r="O305" i="1" s="1"/>
  <c r="Q310" i="1"/>
  <c r="I312" i="1"/>
  <c r="C313" i="1"/>
  <c r="D313" i="1" s="1"/>
  <c r="H315" i="1"/>
  <c r="N318" i="1"/>
  <c r="C320" i="1"/>
  <c r="D320" i="1" s="1"/>
  <c r="L322" i="1"/>
  <c r="M323" i="1"/>
  <c r="C328" i="1"/>
  <c r="D328" i="1" s="1"/>
  <c r="F330" i="1"/>
  <c r="K330" i="1" s="1"/>
  <c r="C330" i="1"/>
  <c r="D330" i="1" s="1"/>
  <c r="J330" i="1"/>
  <c r="P330" i="1" s="1"/>
  <c r="Q330" i="1"/>
  <c r="P332" i="1"/>
  <c r="I333" i="1"/>
  <c r="O333" i="1" s="1"/>
  <c r="F337" i="1"/>
  <c r="K337" i="1" s="1"/>
  <c r="J340" i="1"/>
  <c r="P340" i="1" s="1"/>
  <c r="G340" i="1"/>
  <c r="O340" i="1" s="1"/>
  <c r="F340" i="1"/>
  <c r="K340" i="1" s="1"/>
  <c r="L340" i="1"/>
  <c r="C340" i="1"/>
  <c r="D340" i="1" s="1"/>
  <c r="E371" i="1"/>
  <c r="B371" i="1"/>
  <c r="E393" i="1"/>
  <c r="B393" i="1"/>
  <c r="Q401" i="1"/>
  <c r="B413" i="1"/>
  <c r="E413" i="1"/>
  <c r="O416" i="1"/>
  <c r="B427" i="1"/>
  <c r="E427" i="1"/>
  <c r="B502" i="1"/>
  <c r="E502" i="1"/>
  <c r="H269" i="1"/>
  <c r="F272" i="1"/>
  <c r="K272" i="1" s="1"/>
  <c r="G273" i="1"/>
  <c r="N273" i="1" s="1"/>
  <c r="F273" i="1"/>
  <c r="K273" i="1" s="1"/>
  <c r="H283" i="1"/>
  <c r="L284" i="1"/>
  <c r="C284" i="1"/>
  <c r="D284" i="1" s="1"/>
  <c r="F285" i="1"/>
  <c r="K285" i="1" s="1"/>
  <c r="O289" i="1"/>
  <c r="G299" i="1"/>
  <c r="N299" i="1" s="1"/>
  <c r="N300" i="1"/>
  <c r="G306" i="1"/>
  <c r="N306" i="1" s="1"/>
  <c r="L307" i="1"/>
  <c r="J307" i="1"/>
  <c r="P307" i="1" s="1"/>
  <c r="F314" i="1"/>
  <c r="K314" i="1" s="1"/>
  <c r="C314" i="1"/>
  <c r="D314" i="1" s="1"/>
  <c r="G321" i="1"/>
  <c r="P321" i="1" s="1"/>
  <c r="F321" i="1"/>
  <c r="K321" i="1" s="1"/>
  <c r="L321" i="1"/>
  <c r="F328" i="1"/>
  <c r="K328" i="1" s="1"/>
  <c r="E339" i="1"/>
  <c r="B339" i="1"/>
  <c r="E347" i="1"/>
  <c r="B347" i="1"/>
  <c r="O348" i="1"/>
  <c r="O356" i="1"/>
  <c r="H374" i="1"/>
  <c r="F374" i="1"/>
  <c r="K374" i="1" s="1"/>
  <c r="J374" i="1"/>
  <c r="P374" i="1" s="1"/>
  <c r="I374" i="1"/>
  <c r="O374" i="1" s="1"/>
  <c r="G374" i="1"/>
  <c r="C374" i="1"/>
  <c r="D374" i="1" s="1"/>
  <c r="L374" i="1"/>
  <c r="C385" i="1"/>
  <c r="D385" i="1" s="1"/>
  <c r="J385" i="1"/>
  <c r="I385" i="1"/>
  <c r="O385" i="1" s="1"/>
  <c r="H385" i="1"/>
  <c r="G385" i="1"/>
  <c r="F385" i="1"/>
  <c r="K385" i="1" s="1"/>
  <c r="J396" i="1"/>
  <c r="P396" i="1" s="1"/>
  <c r="H396" i="1"/>
  <c r="I396" i="1"/>
  <c r="O396" i="1" s="1"/>
  <c r="G396" i="1"/>
  <c r="F396" i="1"/>
  <c r="K396" i="1" s="1"/>
  <c r="C396" i="1"/>
  <c r="D396" i="1" s="1"/>
  <c r="O401" i="1"/>
  <c r="Q407" i="1"/>
  <c r="B420" i="1"/>
  <c r="E420" i="1"/>
  <c r="B452" i="1"/>
  <c r="E452" i="1"/>
  <c r="E474" i="1"/>
  <c r="B474" i="1"/>
  <c r="C476" i="1"/>
  <c r="D476" i="1" s="1"/>
  <c r="J476" i="1"/>
  <c r="L476" i="1"/>
  <c r="I476" i="1"/>
  <c r="H476" i="1"/>
  <c r="G476" i="1"/>
  <c r="F476" i="1"/>
  <c r="K476" i="1" s="1"/>
  <c r="L354" i="1"/>
  <c r="J354" i="1"/>
  <c r="P354" i="1" s="1"/>
  <c r="H367" i="1"/>
  <c r="F368" i="1"/>
  <c r="K368" i="1" s="1"/>
  <c r="L368" i="1"/>
  <c r="H378" i="1"/>
  <c r="H382" i="1"/>
  <c r="F382" i="1"/>
  <c r="K382" i="1" s="1"/>
  <c r="N392" i="1"/>
  <c r="L393" i="1"/>
  <c r="L409" i="1"/>
  <c r="C409" i="1"/>
  <c r="D409" i="1" s="1"/>
  <c r="I425" i="1"/>
  <c r="H425" i="1"/>
  <c r="G425" i="1"/>
  <c r="H430" i="1"/>
  <c r="L430" i="1"/>
  <c r="C430" i="1"/>
  <c r="D430" i="1" s="1"/>
  <c r="B435" i="1"/>
  <c r="E435" i="1"/>
  <c r="Q437" i="1"/>
  <c r="M437" i="1"/>
  <c r="B443" i="1"/>
  <c r="E443" i="1"/>
  <c r="E456" i="1"/>
  <c r="B456" i="1"/>
  <c r="P464" i="1"/>
  <c r="B485" i="1"/>
  <c r="E485" i="1"/>
  <c r="E495" i="1"/>
  <c r="B495" i="1"/>
  <c r="G504" i="1"/>
  <c r="F504" i="1"/>
  <c r="K504" i="1" s="1"/>
  <c r="J504" i="1"/>
  <c r="I504" i="1"/>
  <c r="O504" i="1" s="1"/>
  <c r="H504" i="1"/>
  <c r="C504" i="1"/>
  <c r="D504" i="1" s="1"/>
  <c r="L504" i="1"/>
  <c r="Q520" i="1"/>
  <c r="M520" i="1"/>
  <c r="B533" i="1"/>
  <c r="E533" i="1"/>
  <c r="E537" i="1"/>
  <c r="B537" i="1"/>
  <c r="Q587" i="1"/>
  <c r="M587" i="1"/>
  <c r="N587" i="1"/>
  <c r="I323" i="1"/>
  <c r="O323" i="1" s="1"/>
  <c r="I331" i="1"/>
  <c r="O331" i="1" s="1"/>
  <c r="J339" i="1"/>
  <c r="P339" i="1" s="1"/>
  <c r="J347" i="1"/>
  <c r="M349" i="1"/>
  <c r="C354" i="1"/>
  <c r="D354" i="1" s="1"/>
  <c r="L362" i="1"/>
  <c r="J362" i="1"/>
  <c r="Q362" i="1" s="1"/>
  <c r="M362" i="1"/>
  <c r="B365" i="1"/>
  <c r="I367" i="1"/>
  <c r="O367" i="1" s="1"/>
  <c r="F376" i="1"/>
  <c r="K376" i="1" s="1"/>
  <c r="L376" i="1"/>
  <c r="F377" i="1"/>
  <c r="K377" i="1" s="1"/>
  <c r="L382" i="1"/>
  <c r="H390" i="1"/>
  <c r="F390" i="1"/>
  <c r="K390" i="1" s="1"/>
  <c r="I392" i="1"/>
  <c r="P398" i="1"/>
  <c r="N400" i="1"/>
  <c r="L401" i="1"/>
  <c r="F402" i="1"/>
  <c r="K402" i="1" s="1"/>
  <c r="N408" i="1"/>
  <c r="M408" i="1"/>
  <c r="H414" i="1"/>
  <c r="L414" i="1"/>
  <c r="C414" i="1"/>
  <c r="D414" i="1" s="1"/>
  <c r="Q420" i="1"/>
  <c r="M423" i="1"/>
  <c r="N428" i="1"/>
  <c r="G431" i="1"/>
  <c r="F431" i="1"/>
  <c r="K431" i="1" s="1"/>
  <c r="E444" i="1"/>
  <c r="H454" i="1"/>
  <c r="L454" i="1"/>
  <c r="C454" i="1"/>
  <c r="D454" i="1" s="1"/>
  <c r="I454" i="1"/>
  <c r="G454" i="1"/>
  <c r="M468" i="1"/>
  <c r="E486" i="1"/>
  <c r="B493" i="1"/>
  <c r="E493" i="1"/>
  <c r="B494" i="1"/>
  <c r="E494" i="1"/>
  <c r="H527" i="1"/>
  <c r="G527" i="1"/>
  <c r="L527" i="1"/>
  <c r="C527" i="1"/>
  <c r="D527" i="1" s="1"/>
  <c r="J527" i="1"/>
  <c r="P527" i="1" s="1"/>
  <c r="I527" i="1"/>
  <c r="F527" i="1"/>
  <c r="K527" i="1" s="1"/>
  <c r="I300" i="1"/>
  <c r="O300" i="1" s="1"/>
  <c r="I308" i="1"/>
  <c r="O308" i="1" s="1"/>
  <c r="I316" i="1"/>
  <c r="J323" i="1"/>
  <c r="P323" i="1" s="1"/>
  <c r="I324" i="1"/>
  <c r="J331" i="1"/>
  <c r="P331" i="1" s="1"/>
  <c r="I332" i="1"/>
  <c r="N336" i="1"/>
  <c r="Q336" i="1"/>
  <c r="J338" i="1"/>
  <c r="P338" i="1" s="1"/>
  <c r="L339" i="1"/>
  <c r="N344" i="1"/>
  <c r="J346" i="1"/>
  <c r="P346" i="1" s="1"/>
  <c r="L347" i="1"/>
  <c r="L351" i="1"/>
  <c r="G352" i="1"/>
  <c r="N352" i="1" s="1"/>
  <c r="J356" i="1"/>
  <c r="P356" i="1" s="1"/>
  <c r="H356" i="1"/>
  <c r="L356" i="1"/>
  <c r="C362" i="1"/>
  <c r="D362" i="1" s="1"/>
  <c r="J367" i="1"/>
  <c r="P367" i="1" s="1"/>
  <c r="C368" i="1"/>
  <c r="D368" i="1" s="1"/>
  <c r="M369" i="1"/>
  <c r="L370" i="1"/>
  <c r="J370" i="1"/>
  <c r="P370" i="1" s="1"/>
  <c r="B376" i="1"/>
  <c r="M376" i="1"/>
  <c r="G377" i="1"/>
  <c r="N377" i="1" s="1"/>
  <c r="C382" i="1"/>
  <c r="D382" i="1" s="1"/>
  <c r="M383" i="1"/>
  <c r="F384" i="1"/>
  <c r="K384" i="1" s="1"/>
  <c r="L384" i="1"/>
  <c r="B387" i="1"/>
  <c r="F388" i="1"/>
  <c r="K388" i="1" s="1"/>
  <c r="Q389" i="1"/>
  <c r="L390" i="1"/>
  <c r="F391" i="1"/>
  <c r="K391" i="1" s="1"/>
  <c r="H398" i="1"/>
  <c r="F398" i="1"/>
  <c r="K398" i="1" s="1"/>
  <c r="B401" i="1"/>
  <c r="N401" i="1"/>
  <c r="G402" i="1"/>
  <c r="N402" i="1" s="1"/>
  <c r="G407" i="1"/>
  <c r="O407" i="1" s="1"/>
  <c r="F407" i="1"/>
  <c r="K407" i="1" s="1"/>
  <c r="L407" i="1"/>
  <c r="F409" i="1"/>
  <c r="K409" i="1" s="1"/>
  <c r="G415" i="1"/>
  <c r="P415" i="1" s="1"/>
  <c r="F415" i="1"/>
  <c r="K415" i="1" s="1"/>
  <c r="N419" i="1"/>
  <c r="P422" i="1"/>
  <c r="I423" i="1"/>
  <c r="C425" i="1"/>
  <c r="D425" i="1" s="1"/>
  <c r="Q429" i="1"/>
  <c r="M429" i="1"/>
  <c r="F430" i="1"/>
  <c r="K430" i="1" s="1"/>
  <c r="B431" i="1"/>
  <c r="F432" i="1"/>
  <c r="K432" i="1" s="1"/>
  <c r="H432" i="1"/>
  <c r="G432" i="1"/>
  <c r="P432" i="1" s="1"/>
  <c r="E436" i="1"/>
  <c r="Q436" i="1"/>
  <c r="H446" i="1"/>
  <c r="L446" i="1"/>
  <c r="C446" i="1"/>
  <c r="D446" i="1" s="1"/>
  <c r="I446" i="1"/>
  <c r="G446" i="1"/>
  <c r="N451" i="1"/>
  <c r="E453" i="1"/>
  <c r="N455" i="1"/>
  <c r="B461" i="1"/>
  <c r="E461" i="1"/>
  <c r="H479" i="1"/>
  <c r="G479" i="1"/>
  <c r="J479" i="1"/>
  <c r="P479" i="1" s="1"/>
  <c r="I479" i="1"/>
  <c r="F479" i="1"/>
  <c r="K479" i="1" s="1"/>
  <c r="C479" i="1"/>
  <c r="D479" i="1" s="1"/>
  <c r="L479" i="1"/>
  <c r="M507" i="1"/>
  <c r="E513" i="1"/>
  <c r="B513" i="1"/>
  <c r="B525" i="1"/>
  <c r="E525" i="1"/>
  <c r="B553" i="1"/>
  <c r="E553" i="1"/>
  <c r="P566" i="1"/>
  <c r="L378" i="1"/>
  <c r="J378" i="1"/>
  <c r="P378" i="1" s="1"/>
  <c r="F392" i="1"/>
  <c r="K392" i="1" s="1"/>
  <c r="L392" i="1"/>
  <c r="F393" i="1"/>
  <c r="K393" i="1" s="1"/>
  <c r="M395" i="1"/>
  <c r="G409" i="1"/>
  <c r="L410" i="1"/>
  <c r="C410" i="1"/>
  <c r="D410" i="1" s="1"/>
  <c r="J410" i="1"/>
  <c r="Q413" i="1"/>
  <c r="M413" i="1"/>
  <c r="F416" i="1"/>
  <c r="K416" i="1" s="1"/>
  <c r="H416" i="1"/>
  <c r="G416" i="1"/>
  <c r="P416" i="1" s="1"/>
  <c r="G430" i="1"/>
  <c r="I433" i="1"/>
  <c r="O433" i="1" s="1"/>
  <c r="H433" i="1"/>
  <c r="G433" i="1"/>
  <c r="P433" i="1" s="1"/>
  <c r="O437" i="1"/>
  <c r="N437" i="1"/>
  <c r="N447" i="1"/>
  <c r="B459" i="1"/>
  <c r="E459" i="1"/>
  <c r="N489" i="1"/>
  <c r="O501" i="1"/>
  <c r="M501" i="1"/>
  <c r="E526" i="1"/>
  <c r="B526" i="1"/>
  <c r="M530" i="1"/>
  <c r="M532" i="1"/>
  <c r="M536" i="1"/>
  <c r="H239" i="1"/>
  <c r="H247" i="1"/>
  <c r="H255" i="1"/>
  <c r="H263" i="1"/>
  <c r="H271" i="1"/>
  <c r="H279" i="1"/>
  <c r="H287" i="1"/>
  <c r="H295" i="1"/>
  <c r="C300" i="1"/>
  <c r="D300" i="1" s="1"/>
  <c r="H303" i="1"/>
  <c r="C308" i="1"/>
  <c r="D308" i="1" s="1"/>
  <c r="H311" i="1"/>
  <c r="C316" i="1"/>
  <c r="D316" i="1" s="1"/>
  <c r="H319" i="1"/>
  <c r="C324" i="1"/>
  <c r="D324" i="1" s="1"/>
  <c r="H327" i="1"/>
  <c r="C332" i="1"/>
  <c r="D332" i="1" s="1"/>
  <c r="I335" i="1"/>
  <c r="J336" i="1"/>
  <c r="P336" i="1" s="1"/>
  <c r="C338" i="1"/>
  <c r="D338" i="1" s="1"/>
  <c r="I343" i="1"/>
  <c r="J344" i="1"/>
  <c r="P344" i="1" s="1"/>
  <c r="C346" i="1"/>
  <c r="D346" i="1" s="1"/>
  <c r="H350" i="1"/>
  <c r="F350" i="1"/>
  <c r="K350" i="1" s="1"/>
  <c r="I352" i="1"/>
  <c r="O352" i="1" s="1"/>
  <c r="G354" i="1"/>
  <c r="C359" i="1"/>
  <c r="D359" i="1" s="1"/>
  <c r="L361" i="1"/>
  <c r="F362" i="1"/>
  <c r="K362" i="1" s="1"/>
  <c r="I366" i="1"/>
  <c r="O366" i="1" s="1"/>
  <c r="L367" i="1"/>
  <c r="G368" i="1"/>
  <c r="P368" i="1" s="1"/>
  <c r="J369" i="1"/>
  <c r="P369" i="1" s="1"/>
  <c r="E370" i="1"/>
  <c r="J372" i="1"/>
  <c r="P372" i="1" s="1"/>
  <c r="H372" i="1"/>
  <c r="L372" i="1"/>
  <c r="M373" i="1"/>
  <c r="I377" i="1"/>
  <c r="O377" i="1" s="1"/>
  <c r="C378" i="1"/>
  <c r="D378" i="1" s="1"/>
  <c r="J383" i="1"/>
  <c r="P383" i="1" s="1"/>
  <c r="C384" i="1"/>
  <c r="D384" i="1" s="1"/>
  <c r="L386" i="1"/>
  <c r="J386" i="1"/>
  <c r="M386" i="1"/>
  <c r="I391" i="1"/>
  <c r="O391" i="1" s="1"/>
  <c r="M392" i="1"/>
  <c r="G393" i="1"/>
  <c r="P393" i="1" s="1"/>
  <c r="N395" i="1"/>
  <c r="C398" i="1"/>
  <c r="D398" i="1" s="1"/>
  <c r="F400" i="1"/>
  <c r="K400" i="1" s="1"/>
  <c r="L400" i="1"/>
  <c r="F401" i="1"/>
  <c r="K401" i="1" s="1"/>
  <c r="N403" i="1"/>
  <c r="C407" i="1"/>
  <c r="D407" i="1" s="1"/>
  <c r="H409" i="1"/>
  <c r="E412" i="1"/>
  <c r="G414" i="1"/>
  <c r="C415" i="1"/>
  <c r="D415" i="1" s="1"/>
  <c r="I417" i="1"/>
  <c r="O417" i="1" s="1"/>
  <c r="H417" i="1"/>
  <c r="G417" i="1"/>
  <c r="P417" i="1" s="1"/>
  <c r="E421" i="1"/>
  <c r="F425" i="1"/>
  <c r="K425" i="1" s="1"/>
  <c r="I430" i="1"/>
  <c r="H431" i="1"/>
  <c r="C432" i="1"/>
  <c r="D432" i="1" s="1"/>
  <c r="G439" i="1"/>
  <c r="P439" i="1" s="1"/>
  <c r="F439" i="1"/>
  <c r="K439" i="1" s="1"/>
  <c r="I439" i="1"/>
  <c r="Q439" i="1" s="1"/>
  <c r="I441" i="1"/>
  <c r="H441" i="1"/>
  <c r="G441" i="1"/>
  <c r="P441" i="1" s="1"/>
  <c r="M444" i="1"/>
  <c r="F446" i="1"/>
  <c r="K446" i="1" s="1"/>
  <c r="J454" i="1"/>
  <c r="P454" i="1" s="1"/>
  <c r="E462" i="1"/>
  <c r="B462" i="1"/>
  <c r="B463" i="1"/>
  <c r="E463" i="1"/>
  <c r="F465" i="1"/>
  <c r="K465" i="1" s="1"/>
  <c r="J465" i="1"/>
  <c r="P465" i="1" s="1"/>
  <c r="I465" i="1"/>
  <c r="O465" i="1" s="1"/>
  <c r="H465" i="1"/>
  <c r="C465" i="1"/>
  <c r="D465" i="1" s="1"/>
  <c r="L465" i="1"/>
  <c r="E505" i="1"/>
  <c r="B505" i="1"/>
  <c r="C516" i="1"/>
  <c r="D516" i="1" s="1"/>
  <c r="J516" i="1"/>
  <c r="P516" i="1" s="1"/>
  <c r="G516" i="1"/>
  <c r="L516" i="1"/>
  <c r="I516" i="1"/>
  <c r="H516" i="1"/>
  <c r="F516" i="1"/>
  <c r="K516" i="1" s="1"/>
  <c r="I551" i="1"/>
  <c r="O551" i="1" s="1"/>
  <c r="H551" i="1"/>
  <c r="G551" i="1"/>
  <c r="F551" i="1"/>
  <c r="K551" i="1" s="1"/>
  <c r="L551" i="1"/>
  <c r="C551" i="1"/>
  <c r="D551" i="1" s="1"/>
  <c r="J551" i="1"/>
  <c r="P551" i="1" s="1"/>
  <c r="J335" i="1"/>
  <c r="P335" i="1" s="1"/>
  <c r="F339" i="1"/>
  <c r="K339" i="1" s="1"/>
  <c r="J343" i="1"/>
  <c r="P343" i="1" s="1"/>
  <c r="F347" i="1"/>
  <c r="K347" i="1" s="1"/>
  <c r="Q349" i="1"/>
  <c r="F351" i="1"/>
  <c r="K351" i="1" s="1"/>
  <c r="H354" i="1"/>
  <c r="H358" i="1"/>
  <c r="F358" i="1"/>
  <c r="K358" i="1" s="1"/>
  <c r="B361" i="1"/>
  <c r="N361" i="1"/>
  <c r="G362" i="1"/>
  <c r="O362" i="1" s="1"/>
  <c r="C367" i="1"/>
  <c r="D367" i="1" s="1"/>
  <c r="H368" i="1"/>
  <c r="L369" i="1"/>
  <c r="F370" i="1"/>
  <c r="K370" i="1" s="1"/>
  <c r="N373" i="1"/>
  <c r="G376" i="1"/>
  <c r="O376" i="1" s="1"/>
  <c r="J377" i="1"/>
  <c r="P377" i="1" s="1"/>
  <c r="J380" i="1"/>
  <c r="P380" i="1" s="1"/>
  <c r="H380" i="1"/>
  <c r="L380" i="1"/>
  <c r="M381" i="1"/>
  <c r="G382" i="1"/>
  <c r="P382" i="1" s="1"/>
  <c r="J391" i="1"/>
  <c r="P391" i="1" s="1"/>
  <c r="C392" i="1"/>
  <c r="D392" i="1" s="1"/>
  <c r="H393" i="1"/>
  <c r="L394" i="1"/>
  <c r="J394" i="1"/>
  <c r="P394" i="1" s="1"/>
  <c r="M400" i="1"/>
  <c r="G401" i="1"/>
  <c r="P401" i="1" s="1"/>
  <c r="M405" i="1"/>
  <c r="F408" i="1"/>
  <c r="K408" i="1" s="1"/>
  <c r="L408" i="1"/>
  <c r="I409" i="1"/>
  <c r="O409" i="1" s="1"/>
  <c r="F410" i="1"/>
  <c r="K410" i="1" s="1"/>
  <c r="I414" i="1"/>
  <c r="O414" i="1" s="1"/>
  <c r="H415" i="1"/>
  <c r="C416" i="1"/>
  <c r="D416" i="1" s="1"/>
  <c r="H422" i="1"/>
  <c r="L422" i="1"/>
  <c r="C422" i="1"/>
  <c r="D422" i="1" s="1"/>
  <c r="J425" i="1"/>
  <c r="N429" i="1"/>
  <c r="J430" i="1"/>
  <c r="P430" i="1" s="1"/>
  <c r="I431" i="1"/>
  <c r="O431" i="1" s="1"/>
  <c r="C433" i="1"/>
  <c r="D433" i="1" s="1"/>
  <c r="M436" i="1"/>
  <c r="H438" i="1"/>
  <c r="L438" i="1"/>
  <c r="C438" i="1"/>
  <c r="D438" i="1" s="1"/>
  <c r="G438" i="1"/>
  <c r="P438" i="1" s="1"/>
  <c r="B439" i="1"/>
  <c r="J446" i="1"/>
  <c r="P446" i="1" s="1"/>
  <c r="Q453" i="1"/>
  <c r="M453" i="1"/>
  <c r="I457" i="1"/>
  <c r="H457" i="1"/>
  <c r="G457" i="1"/>
  <c r="P457" i="1" s="1"/>
  <c r="L457" i="1"/>
  <c r="C457" i="1"/>
  <c r="D457" i="1" s="1"/>
  <c r="Q466" i="1"/>
  <c r="E481" i="1"/>
  <c r="B481" i="1"/>
  <c r="Q482" i="1"/>
  <c r="L490" i="1"/>
  <c r="J490" i="1"/>
  <c r="I490" i="1"/>
  <c r="O490" i="1" s="1"/>
  <c r="H490" i="1"/>
  <c r="G490" i="1"/>
  <c r="F490" i="1"/>
  <c r="K490" i="1" s="1"/>
  <c r="C490" i="1"/>
  <c r="D490" i="1" s="1"/>
  <c r="E510" i="1"/>
  <c r="B510" i="1"/>
  <c r="E521" i="1"/>
  <c r="B521" i="1"/>
  <c r="Q525" i="1"/>
  <c r="N525" i="1"/>
  <c r="M525" i="1"/>
  <c r="M351" i="1"/>
  <c r="F352" i="1"/>
  <c r="K352" i="1" s="1"/>
  <c r="L352" i="1"/>
  <c r="I354" i="1"/>
  <c r="O354" i="1" s="1"/>
  <c r="Q357" i="1"/>
  <c r="H366" i="1"/>
  <c r="F366" i="1"/>
  <c r="K366" i="1" s="1"/>
  <c r="I368" i="1"/>
  <c r="N376" i="1"/>
  <c r="L377" i="1"/>
  <c r="F378" i="1"/>
  <c r="K378" i="1" s="1"/>
  <c r="I382" i="1"/>
  <c r="J388" i="1"/>
  <c r="P388" i="1" s="1"/>
  <c r="H388" i="1"/>
  <c r="L388" i="1"/>
  <c r="M389" i="1"/>
  <c r="I393" i="1"/>
  <c r="O393" i="1" s="1"/>
  <c r="M401" i="1"/>
  <c r="L402" i="1"/>
  <c r="J402" i="1"/>
  <c r="P402" i="1" s="1"/>
  <c r="N407" i="1"/>
  <c r="M407" i="1"/>
  <c r="J409" i="1"/>
  <c r="P409" i="1" s="1"/>
  <c r="G410" i="1"/>
  <c r="N410" i="1" s="1"/>
  <c r="N413" i="1"/>
  <c r="J414" i="1"/>
  <c r="O415" i="1"/>
  <c r="N420" i="1"/>
  <c r="G423" i="1"/>
  <c r="P423" i="1" s="1"/>
  <c r="F423" i="1"/>
  <c r="K423" i="1" s="1"/>
  <c r="Q423" i="1"/>
  <c r="M428" i="1"/>
  <c r="J431" i="1"/>
  <c r="P431" i="1" s="1"/>
  <c r="I432" i="1"/>
  <c r="O432" i="1" s="1"/>
  <c r="E441" i="1"/>
  <c r="B441" i="1"/>
  <c r="Q445" i="1"/>
  <c r="M445" i="1"/>
  <c r="I449" i="1"/>
  <c r="O449" i="1" s="1"/>
  <c r="H449" i="1"/>
  <c r="G449" i="1"/>
  <c r="P449" i="1" s="1"/>
  <c r="L449" i="1"/>
  <c r="C449" i="1"/>
  <c r="D449" i="1" s="1"/>
  <c r="N452" i="1"/>
  <c r="P472" i="1"/>
  <c r="Q475" i="1"/>
  <c r="B480" i="1"/>
  <c r="E480" i="1"/>
  <c r="B488" i="1"/>
  <c r="E488" i="1"/>
  <c r="J440" i="1"/>
  <c r="I447" i="1"/>
  <c r="O447" i="1" s="1"/>
  <c r="J448" i="1"/>
  <c r="P448" i="1" s="1"/>
  <c r="I455" i="1"/>
  <c r="O455" i="1" s="1"/>
  <c r="J456" i="1"/>
  <c r="Q461" i="1"/>
  <c r="I464" i="1"/>
  <c r="O464" i="1" s="1"/>
  <c r="P470" i="1"/>
  <c r="H472" i="1"/>
  <c r="I475" i="1"/>
  <c r="O477" i="1"/>
  <c r="J481" i="1"/>
  <c r="H483" i="1"/>
  <c r="C484" i="1"/>
  <c r="D484" i="1" s="1"/>
  <c r="J484" i="1"/>
  <c r="P484" i="1" s="1"/>
  <c r="N485" i="1"/>
  <c r="H487" i="1"/>
  <c r="G487" i="1"/>
  <c r="P487" i="1" s="1"/>
  <c r="I489" i="1"/>
  <c r="Q491" i="1"/>
  <c r="M493" i="1"/>
  <c r="H497" i="1"/>
  <c r="I500" i="1"/>
  <c r="Q500" i="1" s="1"/>
  <c r="I503" i="1"/>
  <c r="J506" i="1"/>
  <c r="H508" i="1"/>
  <c r="H511" i="1"/>
  <c r="G511" i="1"/>
  <c r="L511" i="1"/>
  <c r="I512" i="1"/>
  <c r="O512" i="1" s="1"/>
  <c r="Q517" i="1"/>
  <c r="N517" i="1"/>
  <c r="B518" i="1"/>
  <c r="L523" i="1"/>
  <c r="C523" i="1"/>
  <c r="D523" i="1" s="1"/>
  <c r="H523" i="1"/>
  <c r="G523" i="1"/>
  <c r="O523" i="1" s="1"/>
  <c r="G528" i="1"/>
  <c r="F528" i="1"/>
  <c r="K528" i="1" s="1"/>
  <c r="C528" i="1"/>
  <c r="D528" i="1" s="1"/>
  <c r="J528" i="1"/>
  <c r="P528" i="1" s="1"/>
  <c r="P530" i="1"/>
  <c r="L539" i="1"/>
  <c r="C539" i="1"/>
  <c r="D539" i="1" s="1"/>
  <c r="H539" i="1"/>
  <c r="G539" i="1"/>
  <c r="H540" i="1"/>
  <c r="L540" i="1"/>
  <c r="C540" i="1"/>
  <c r="D540" i="1" s="1"/>
  <c r="I540" i="1"/>
  <c r="G540" i="1"/>
  <c r="P540" i="1" s="1"/>
  <c r="I543" i="1"/>
  <c r="O543" i="1" s="1"/>
  <c r="H543" i="1"/>
  <c r="G543" i="1"/>
  <c r="L543" i="1"/>
  <c r="C543" i="1"/>
  <c r="D543" i="1" s="1"/>
  <c r="M546" i="1"/>
  <c r="E558" i="1"/>
  <c r="B558" i="1"/>
  <c r="O563" i="1"/>
  <c r="Q566" i="1"/>
  <c r="B582" i="1"/>
  <c r="E582" i="1"/>
  <c r="J447" i="1"/>
  <c r="P447" i="1" s="1"/>
  <c r="J455" i="1"/>
  <c r="P455" i="1" s="1"/>
  <c r="Q460" i="1"/>
  <c r="M466" i="1"/>
  <c r="L467" i="1"/>
  <c r="C467" i="1"/>
  <c r="D467" i="1" s="1"/>
  <c r="Q469" i="1"/>
  <c r="I472" i="1"/>
  <c r="B473" i="1"/>
  <c r="I483" i="1"/>
  <c r="O483" i="1" s="1"/>
  <c r="O485" i="1"/>
  <c r="B487" i="1"/>
  <c r="J489" i="1"/>
  <c r="C492" i="1"/>
  <c r="D492" i="1" s="1"/>
  <c r="J492" i="1"/>
  <c r="N493" i="1"/>
  <c r="H495" i="1"/>
  <c r="G495" i="1"/>
  <c r="O495" i="1" s="1"/>
  <c r="I497" i="1"/>
  <c r="O497" i="1" s="1"/>
  <c r="B498" i="1"/>
  <c r="Q499" i="1"/>
  <c r="N505" i="1"/>
  <c r="M505" i="1"/>
  <c r="I508" i="1"/>
  <c r="O508" i="1" s="1"/>
  <c r="J512" i="1"/>
  <c r="N521" i="1"/>
  <c r="C524" i="1"/>
  <c r="D524" i="1" s="1"/>
  <c r="J524" i="1"/>
  <c r="P524" i="1" s="1"/>
  <c r="G524" i="1"/>
  <c r="F524" i="1"/>
  <c r="K524" i="1" s="1"/>
  <c r="N537" i="1"/>
  <c r="B541" i="1"/>
  <c r="B557" i="1"/>
  <c r="E557" i="1"/>
  <c r="B563" i="1"/>
  <c r="E563" i="1"/>
  <c r="O572" i="1"/>
  <c r="F584" i="1"/>
  <c r="K584" i="1" s="1"/>
  <c r="L584" i="1"/>
  <c r="H584" i="1"/>
  <c r="J584" i="1"/>
  <c r="I584" i="1"/>
  <c r="O584" i="1" s="1"/>
  <c r="G584" i="1"/>
  <c r="C584" i="1"/>
  <c r="D584" i="1" s="1"/>
  <c r="B613" i="1"/>
  <c r="E613" i="1"/>
  <c r="G464" i="1"/>
  <c r="N464" i="1" s="1"/>
  <c r="F464" i="1"/>
  <c r="K464" i="1" s="1"/>
  <c r="M474" i="1"/>
  <c r="L475" i="1"/>
  <c r="C475" i="1"/>
  <c r="D475" i="1" s="1"/>
  <c r="O493" i="1"/>
  <c r="J497" i="1"/>
  <c r="P497" i="1" s="1"/>
  <c r="C500" i="1"/>
  <c r="D500" i="1" s="1"/>
  <c r="J500" i="1"/>
  <c r="H503" i="1"/>
  <c r="G503" i="1"/>
  <c r="P503" i="1" s="1"/>
  <c r="B506" i="1"/>
  <c r="Q507" i="1"/>
  <c r="N513" i="1"/>
  <c r="M513" i="1"/>
  <c r="B514" i="1"/>
  <c r="H519" i="1"/>
  <c r="G519" i="1"/>
  <c r="P519" i="1" s="1"/>
  <c r="L519" i="1"/>
  <c r="B534" i="1"/>
  <c r="P543" i="1"/>
  <c r="E549" i="1"/>
  <c r="B549" i="1"/>
  <c r="Q555" i="1"/>
  <c r="N555" i="1"/>
  <c r="M555" i="1"/>
  <c r="M558" i="1"/>
  <c r="B565" i="1"/>
  <c r="E565" i="1"/>
  <c r="F567" i="1"/>
  <c r="K567" i="1" s="1"/>
  <c r="J567" i="1"/>
  <c r="I567" i="1"/>
  <c r="O567" i="1" s="1"/>
  <c r="H567" i="1"/>
  <c r="G567" i="1"/>
  <c r="C567" i="1"/>
  <c r="D567" i="1" s="1"/>
  <c r="L567" i="1"/>
  <c r="E572" i="1"/>
  <c r="B572" i="1"/>
  <c r="B580" i="1"/>
  <c r="E580" i="1"/>
  <c r="E599" i="1"/>
  <c r="B599" i="1"/>
  <c r="N661" i="1"/>
  <c r="M661" i="1"/>
  <c r="Q661" i="1"/>
  <c r="G472" i="1"/>
  <c r="F472" i="1"/>
  <c r="K472" i="1" s="1"/>
  <c r="M482" i="1"/>
  <c r="L483" i="1"/>
  <c r="C483" i="1"/>
  <c r="D483" i="1" s="1"/>
  <c r="C508" i="1"/>
  <c r="D508" i="1" s="1"/>
  <c r="J508" i="1"/>
  <c r="P508" i="1" s="1"/>
  <c r="G512" i="1"/>
  <c r="N512" i="1" s="1"/>
  <c r="F512" i="1"/>
  <c r="K512" i="1" s="1"/>
  <c r="C512" i="1"/>
  <c r="D512" i="1" s="1"/>
  <c r="N528" i="1"/>
  <c r="E529" i="1"/>
  <c r="B529" i="1"/>
  <c r="Q533" i="1"/>
  <c r="N533" i="1"/>
  <c r="M533" i="1"/>
  <c r="H535" i="1"/>
  <c r="G535" i="1"/>
  <c r="O535" i="1" s="1"/>
  <c r="L535" i="1"/>
  <c r="C535" i="1"/>
  <c r="D535" i="1" s="1"/>
  <c r="E542" i="1"/>
  <c r="B542" i="1"/>
  <c r="B545" i="1"/>
  <c r="E545" i="1"/>
  <c r="O606" i="1"/>
  <c r="E638" i="1"/>
  <c r="B638" i="1"/>
  <c r="I355" i="1"/>
  <c r="O355" i="1" s="1"/>
  <c r="I363" i="1"/>
  <c r="I371" i="1"/>
  <c r="Q371" i="1" s="1"/>
  <c r="I379" i="1"/>
  <c r="O379" i="1" s="1"/>
  <c r="I387" i="1"/>
  <c r="O387" i="1" s="1"/>
  <c r="I395" i="1"/>
  <c r="O395" i="1" s="1"/>
  <c r="I403" i="1"/>
  <c r="O403" i="1" s="1"/>
  <c r="H404" i="1"/>
  <c r="I411" i="1"/>
  <c r="O411" i="1" s="1"/>
  <c r="I419" i="1"/>
  <c r="O419" i="1" s="1"/>
  <c r="H426" i="1"/>
  <c r="I427" i="1"/>
  <c r="H434" i="1"/>
  <c r="I435" i="1"/>
  <c r="M435" i="1" s="1"/>
  <c r="H442" i="1"/>
  <c r="I443" i="1"/>
  <c r="O443" i="1" s="1"/>
  <c r="H450" i="1"/>
  <c r="I451" i="1"/>
  <c r="Q451" i="1" s="1"/>
  <c r="H458" i="1"/>
  <c r="I459" i="1"/>
  <c r="L460" i="1"/>
  <c r="M461" i="1"/>
  <c r="C464" i="1"/>
  <c r="D464" i="1" s="1"/>
  <c r="F467" i="1"/>
  <c r="K467" i="1" s="1"/>
  <c r="L472" i="1"/>
  <c r="G473" i="1"/>
  <c r="P473" i="1" s="1"/>
  <c r="J474" i="1"/>
  <c r="P474" i="1" s="1"/>
  <c r="G480" i="1"/>
  <c r="P480" i="1" s="1"/>
  <c r="F480" i="1"/>
  <c r="K480" i="1" s="1"/>
  <c r="I482" i="1"/>
  <c r="O482" i="1" s="1"/>
  <c r="G484" i="1"/>
  <c r="C489" i="1"/>
  <c r="D489" i="1" s="1"/>
  <c r="L491" i="1"/>
  <c r="C491" i="1"/>
  <c r="D491" i="1" s="1"/>
  <c r="M491" i="1"/>
  <c r="F492" i="1"/>
  <c r="K492" i="1" s="1"/>
  <c r="Q493" i="1"/>
  <c r="L497" i="1"/>
  <c r="G498" i="1"/>
  <c r="P498" i="1" s="1"/>
  <c r="P502" i="1"/>
  <c r="C503" i="1"/>
  <c r="D503" i="1" s="1"/>
  <c r="F506" i="1"/>
  <c r="K506" i="1" s="1"/>
  <c r="F511" i="1"/>
  <c r="K511" i="1" s="1"/>
  <c r="L515" i="1"/>
  <c r="C515" i="1"/>
  <c r="D515" i="1" s="1"/>
  <c r="H515" i="1"/>
  <c r="M517" i="1"/>
  <c r="C519" i="1"/>
  <c r="D519" i="1" s="1"/>
  <c r="G520" i="1"/>
  <c r="O520" i="1" s="1"/>
  <c r="F520" i="1"/>
  <c r="K520" i="1" s="1"/>
  <c r="C520" i="1"/>
  <c r="D520" i="1" s="1"/>
  <c r="J520" i="1"/>
  <c r="P522" i="1"/>
  <c r="H524" i="1"/>
  <c r="O528" i="1"/>
  <c r="L531" i="1"/>
  <c r="C531" i="1"/>
  <c r="D531" i="1" s="1"/>
  <c r="H531" i="1"/>
  <c r="G531" i="1"/>
  <c r="P531" i="1" s="1"/>
  <c r="G536" i="1"/>
  <c r="N536" i="1" s="1"/>
  <c r="F536" i="1"/>
  <c r="K536" i="1" s="1"/>
  <c r="C536" i="1"/>
  <c r="D536" i="1" s="1"/>
  <c r="J536" i="1"/>
  <c r="Q536" i="1" s="1"/>
  <c r="P538" i="1"/>
  <c r="O539" i="1"/>
  <c r="N541" i="1"/>
  <c r="M541" i="1"/>
  <c r="N549" i="1"/>
  <c r="M549" i="1"/>
  <c r="I404" i="1"/>
  <c r="O404" i="1" s="1"/>
  <c r="J419" i="1"/>
  <c r="P419" i="1" s="1"/>
  <c r="J427" i="1"/>
  <c r="P427" i="1" s="1"/>
  <c r="J435" i="1"/>
  <c r="P435" i="1" s="1"/>
  <c r="G440" i="1"/>
  <c r="O440" i="1" s="1"/>
  <c r="J443" i="1"/>
  <c r="P443" i="1" s="1"/>
  <c r="G448" i="1"/>
  <c r="O448" i="1" s="1"/>
  <c r="J451" i="1"/>
  <c r="P451" i="1" s="1"/>
  <c r="G456" i="1"/>
  <c r="O456" i="1" s="1"/>
  <c r="J459" i="1"/>
  <c r="P459" i="1" s="1"/>
  <c r="M460" i="1"/>
  <c r="N461" i="1"/>
  <c r="H463" i="1"/>
  <c r="G463" i="1"/>
  <c r="P463" i="1" s="1"/>
  <c r="N466" i="1"/>
  <c r="G467" i="1"/>
  <c r="P467" i="1" s="1"/>
  <c r="M469" i="1"/>
  <c r="C472" i="1"/>
  <c r="D472" i="1" s="1"/>
  <c r="H473" i="1"/>
  <c r="F475" i="1"/>
  <c r="K475" i="1" s="1"/>
  <c r="G481" i="1"/>
  <c r="O481" i="1" s="1"/>
  <c r="H484" i="1"/>
  <c r="F487" i="1"/>
  <c r="K487" i="1" s="1"/>
  <c r="G488" i="1"/>
  <c r="P488" i="1" s="1"/>
  <c r="F488" i="1"/>
  <c r="K488" i="1" s="1"/>
  <c r="G492" i="1"/>
  <c r="O492" i="1" s="1"/>
  <c r="C497" i="1"/>
  <c r="D497" i="1" s="1"/>
  <c r="H498" i="1"/>
  <c r="L499" i="1"/>
  <c r="C499" i="1"/>
  <c r="D499" i="1" s="1"/>
  <c r="M499" i="1"/>
  <c r="F500" i="1"/>
  <c r="K500" i="1" s="1"/>
  <c r="Q501" i="1"/>
  <c r="G506" i="1"/>
  <c r="O506" i="1" s="1"/>
  <c r="I511" i="1"/>
  <c r="O511" i="1" s="1"/>
  <c r="I524" i="1"/>
  <c r="O524" i="1" s="1"/>
  <c r="N529" i="1"/>
  <c r="M529" i="1"/>
  <c r="Q529" i="1"/>
  <c r="C532" i="1"/>
  <c r="D532" i="1" s="1"/>
  <c r="J532" i="1"/>
  <c r="G532" i="1"/>
  <c r="N532" i="1" s="1"/>
  <c r="F532" i="1"/>
  <c r="K532" i="1" s="1"/>
  <c r="P539" i="1"/>
  <c r="M550" i="1"/>
  <c r="L578" i="1"/>
  <c r="C578" i="1"/>
  <c r="D578" i="1" s="1"/>
  <c r="J578" i="1"/>
  <c r="I578" i="1"/>
  <c r="O578" i="1" s="1"/>
  <c r="H578" i="1"/>
  <c r="G578" i="1"/>
  <c r="F578" i="1"/>
  <c r="K578" i="1" s="1"/>
  <c r="E631" i="1"/>
  <c r="B631" i="1"/>
  <c r="C411" i="1"/>
  <c r="D411" i="1" s="1"/>
  <c r="J418" i="1"/>
  <c r="P418" i="1" s="1"/>
  <c r="L419" i="1"/>
  <c r="J426" i="1"/>
  <c r="P426" i="1" s="1"/>
  <c r="L427" i="1"/>
  <c r="J434" i="1"/>
  <c r="P434" i="1" s="1"/>
  <c r="L435" i="1"/>
  <c r="H440" i="1"/>
  <c r="J442" i="1"/>
  <c r="P442" i="1" s="1"/>
  <c r="L443" i="1"/>
  <c r="F447" i="1"/>
  <c r="K447" i="1" s="1"/>
  <c r="H448" i="1"/>
  <c r="J450" i="1"/>
  <c r="P450" i="1" s="1"/>
  <c r="L451" i="1"/>
  <c r="F455" i="1"/>
  <c r="K455" i="1" s="1"/>
  <c r="H456" i="1"/>
  <c r="J458" i="1"/>
  <c r="P458" i="1" s="1"/>
  <c r="L459" i="1"/>
  <c r="L463" i="1"/>
  <c r="H467" i="1"/>
  <c r="C468" i="1"/>
  <c r="D468" i="1" s="1"/>
  <c r="J468" i="1"/>
  <c r="P468" i="1" s="1"/>
  <c r="E469" i="1"/>
  <c r="N469" i="1"/>
  <c r="H471" i="1"/>
  <c r="G471" i="1"/>
  <c r="P471" i="1" s="1"/>
  <c r="I473" i="1"/>
  <c r="N474" i="1"/>
  <c r="G475" i="1"/>
  <c r="P475" i="1" s="1"/>
  <c r="M477" i="1"/>
  <c r="M480" i="1"/>
  <c r="H481" i="1"/>
  <c r="F483" i="1"/>
  <c r="K483" i="1" s="1"/>
  <c r="I484" i="1"/>
  <c r="O484" i="1" s="1"/>
  <c r="I487" i="1"/>
  <c r="O487" i="1" s="1"/>
  <c r="L488" i="1"/>
  <c r="G489" i="1"/>
  <c r="H492" i="1"/>
  <c r="F495" i="1"/>
  <c r="K495" i="1" s="1"/>
  <c r="G496" i="1"/>
  <c r="P496" i="1" s="1"/>
  <c r="F496" i="1"/>
  <c r="K496" i="1" s="1"/>
  <c r="I498" i="1"/>
  <c r="O498" i="1" s="1"/>
  <c r="G500" i="1"/>
  <c r="N500" i="1" s="1"/>
  <c r="H506" i="1"/>
  <c r="L507" i="1"/>
  <c r="C507" i="1"/>
  <c r="D507" i="1" s="1"/>
  <c r="F508" i="1"/>
  <c r="K508" i="1" s="1"/>
  <c r="Q509" i="1"/>
  <c r="N509" i="1"/>
  <c r="J511" i="1"/>
  <c r="P511" i="1" s="1"/>
  <c r="F513" i="1"/>
  <c r="K513" i="1" s="1"/>
  <c r="J513" i="1"/>
  <c r="P513" i="1" s="1"/>
  <c r="F519" i="1"/>
  <c r="K519" i="1" s="1"/>
  <c r="L524" i="1"/>
  <c r="M528" i="1"/>
  <c r="F535" i="1"/>
  <c r="K535" i="1" s="1"/>
  <c r="L594" i="1"/>
  <c r="C594" i="1"/>
  <c r="D594" i="1" s="1"/>
  <c r="J594" i="1"/>
  <c r="G594" i="1"/>
  <c r="F594" i="1"/>
  <c r="K594" i="1" s="1"/>
  <c r="I594" i="1"/>
  <c r="H594" i="1"/>
  <c r="E607" i="1"/>
  <c r="B607" i="1"/>
  <c r="I521" i="1"/>
  <c r="O521" i="1" s="1"/>
  <c r="I529" i="1"/>
  <c r="O529" i="1" s="1"/>
  <c r="I537" i="1"/>
  <c r="O537" i="1" s="1"/>
  <c r="J542" i="1"/>
  <c r="P542" i="1" s="1"/>
  <c r="C544" i="1"/>
  <c r="D544" i="1" s="1"/>
  <c r="G548" i="1"/>
  <c r="N548" i="1" s="1"/>
  <c r="J550" i="1"/>
  <c r="C552" i="1"/>
  <c r="D552" i="1" s="1"/>
  <c r="N553" i="1"/>
  <c r="C559" i="1"/>
  <c r="D559" i="1" s="1"/>
  <c r="H560" i="1"/>
  <c r="L561" i="1"/>
  <c r="C561" i="1"/>
  <c r="D561" i="1" s="1"/>
  <c r="I566" i="1"/>
  <c r="M566" i="1" s="1"/>
  <c r="P572" i="1"/>
  <c r="C573" i="1"/>
  <c r="D573" i="1" s="1"/>
  <c r="I574" i="1"/>
  <c r="C575" i="1"/>
  <c r="D575" i="1" s="1"/>
  <c r="L585" i="1"/>
  <c r="C585" i="1"/>
  <c r="D585" i="1" s="1"/>
  <c r="G585" i="1"/>
  <c r="L593" i="1"/>
  <c r="C593" i="1"/>
  <c r="D593" i="1" s="1"/>
  <c r="H593" i="1"/>
  <c r="G593" i="1"/>
  <c r="B595" i="1"/>
  <c r="E595" i="1"/>
  <c r="L602" i="1"/>
  <c r="C602" i="1"/>
  <c r="D602" i="1" s="1"/>
  <c r="J602" i="1"/>
  <c r="G602" i="1"/>
  <c r="N602" i="1" s="1"/>
  <c r="F602" i="1"/>
  <c r="K602" i="1" s="1"/>
  <c r="O618" i="1"/>
  <c r="Q640" i="1"/>
  <c r="H647" i="1"/>
  <c r="G647" i="1"/>
  <c r="F647" i="1"/>
  <c r="K647" i="1" s="1"/>
  <c r="L647" i="1"/>
  <c r="J647" i="1"/>
  <c r="P647" i="1" s="1"/>
  <c r="I647" i="1"/>
  <c r="C647" i="1"/>
  <c r="D647" i="1" s="1"/>
  <c r="I514" i="1"/>
  <c r="O514" i="1" s="1"/>
  <c r="J521" i="1"/>
  <c r="P521" i="1" s="1"/>
  <c r="I522" i="1"/>
  <c r="O522" i="1" s="1"/>
  <c r="Q522" i="1"/>
  <c r="J529" i="1"/>
  <c r="P529" i="1" s="1"/>
  <c r="I530" i="1"/>
  <c r="O530" i="1" s="1"/>
  <c r="J537" i="1"/>
  <c r="P537" i="1" s="1"/>
  <c r="I538" i="1"/>
  <c r="O538" i="1" s="1"/>
  <c r="J541" i="1"/>
  <c r="P541" i="1" s="1"/>
  <c r="I548" i="1"/>
  <c r="O548" i="1" s="1"/>
  <c r="J549" i="1"/>
  <c r="P549" i="1" s="1"/>
  <c r="B550" i="1"/>
  <c r="G558" i="1"/>
  <c r="O558" i="1" s="1"/>
  <c r="F558" i="1"/>
  <c r="K558" i="1" s="1"/>
  <c r="I560" i="1"/>
  <c r="O560" i="1" s="1"/>
  <c r="Q562" i="1"/>
  <c r="B564" i="1"/>
  <c r="M568" i="1"/>
  <c r="L569" i="1"/>
  <c r="C569" i="1"/>
  <c r="D569" i="1" s="1"/>
  <c r="M569" i="1"/>
  <c r="F570" i="1"/>
  <c r="K570" i="1" s="1"/>
  <c r="F576" i="1"/>
  <c r="K576" i="1" s="1"/>
  <c r="L576" i="1"/>
  <c r="L586" i="1"/>
  <c r="C586" i="1"/>
  <c r="D586" i="1" s="1"/>
  <c r="J586" i="1"/>
  <c r="P586" i="1" s="1"/>
  <c r="F586" i="1"/>
  <c r="K586" i="1" s="1"/>
  <c r="B596" i="1"/>
  <c r="E596" i="1"/>
  <c r="L601" i="1"/>
  <c r="C601" i="1"/>
  <c r="D601" i="1" s="1"/>
  <c r="H601" i="1"/>
  <c r="G601" i="1"/>
  <c r="B603" i="1"/>
  <c r="E603" i="1"/>
  <c r="E610" i="1"/>
  <c r="B610" i="1"/>
  <c r="B612" i="1"/>
  <c r="E612" i="1"/>
  <c r="B614" i="1"/>
  <c r="E614" i="1"/>
  <c r="B617" i="1"/>
  <c r="C619" i="1"/>
  <c r="D619" i="1" s="1"/>
  <c r="I619" i="1"/>
  <c r="H619" i="1"/>
  <c r="G619" i="1"/>
  <c r="F619" i="1"/>
  <c r="K619" i="1" s="1"/>
  <c r="L619" i="1"/>
  <c r="B621" i="1"/>
  <c r="E621" i="1"/>
  <c r="C627" i="1"/>
  <c r="D627" i="1" s="1"/>
  <c r="I627" i="1"/>
  <c r="O627" i="1" s="1"/>
  <c r="J627" i="1"/>
  <c r="P627" i="1" s="1"/>
  <c r="H627" i="1"/>
  <c r="G627" i="1"/>
  <c r="F627" i="1"/>
  <c r="K627" i="1" s="1"/>
  <c r="C641" i="1"/>
  <c r="D641" i="1" s="1"/>
  <c r="J641" i="1"/>
  <c r="I641" i="1"/>
  <c r="H641" i="1"/>
  <c r="G641" i="1"/>
  <c r="F641" i="1"/>
  <c r="K641" i="1" s="1"/>
  <c r="Q643" i="1"/>
  <c r="N643" i="1"/>
  <c r="Q546" i="1"/>
  <c r="Q547" i="1"/>
  <c r="J548" i="1"/>
  <c r="J560" i="1"/>
  <c r="P560" i="1" s="1"/>
  <c r="G566" i="1"/>
  <c r="N566" i="1" s="1"/>
  <c r="F566" i="1"/>
  <c r="K566" i="1" s="1"/>
  <c r="Q570" i="1"/>
  <c r="M575" i="1"/>
  <c r="B576" i="1"/>
  <c r="N583" i="1"/>
  <c r="Q583" i="1"/>
  <c r="H590" i="1"/>
  <c r="G590" i="1"/>
  <c r="F590" i="1"/>
  <c r="K590" i="1" s="1"/>
  <c r="C590" i="1"/>
  <c r="D590" i="1" s="1"/>
  <c r="J590" i="1"/>
  <c r="B592" i="1"/>
  <c r="B604" i="1"/>
  <c r="E604" i="1"/>
  <c r="P619" i="1"/>
  <c r="E625" i="1"/>
  <c r="B625" i="1"/>
  <c r="L627" i="1"/>
  <c r="E639" i="1"/>
  <c r="B639" i="1"/>
  <c r="L641" i="1"/>
  <c r="P683" i="1"/>
  <c r="N559" i="1"/>
  <c r="M559" i="1"/>
  <c r="H574" i="1"/>
  <c r="G574" i="1"/>
  <c r="P574" i="1" s="1"/>
  <c r="F574" i="1"/>
  <c r="K574" i="1" s="1"/>
  <c r="L574" i="1"/>
  <c r="E591" i="1"/>
  <c r="B591" i="1"/>
  <c r="O593" i="1"/>
  <c r="Q595" i="1"/>
  <c r="N595" i="1"/>
  <c r="M595" i="1"/>
  <c r="H598" i="1"/>
  <c r="G598" i="1"/>
  <c r="F598" i="1"/>
  <c r="K598" i="1" s="1"/>
  <c r="C598" i="1"/>
  <c r="D598" i="1" s="1"/>
  <c r="J598" i="1"/>
  <c r="O602" i="1"/>
  <c r="N617" i="1"/>
  <c r="B622" i="1"/>
  <c r="E622" i="1"/>
  <c r="N625" i="1"/>
  <c r="H630" i="1"/>
  <c r="F630" i="1"/>
  <c r="K630" i="1" s="1"/>
  <c r="J630" i="1"/>
  <c r="P630" i="1" s="1"/>
  <c r="I630" i="1"/>
  <c r="O630" i="1" s="1"/>
  <c r="G630" i="1"/>
  <c r="C630" i="1"/>
  <c r="D630" i="1" s="1"/>
  <c r="L630" i="1"/>
  <c r="E645" i="1"/>
  <c r="B645" i="1"/>
  <c r="B653" i="1"/>
  <c r="E653" i="1"/>
  <c r="H462" i="1"/>
  <c r="H470" i="1"/>
  <c r="H478" i="1"/>
  <c r="H486" i="1"/>
  <c r="H494" i="1"/>
  <c r="H502" i="1"/>
  <c r="H510" i="1"/>
  <c r="H518" i="1"/>
  <c r="H526" i="1"/>
  <c r="H534" i="1"/>
  <c r="H544" i="1"/>
  <c r="I545" i="1"/>
  <c r="O545" i="1" s="1"/>
  <c r="C548" i="1"/>
  <c r="D548" i="1" s="1"/>
  <c r="L548" i="1"/>
  <c r="H552" i="1"/>
  <c r="I553" i="1"/>
  <c r="C554" i="1"/>
  <c r="D554" i="1" s="1"/>
  <c r="J554" i="1"/>
  <c r="P554" i="1" s="1"/>
  <c r="M554" i="1"/>
  <c r="E555" i="1"/>
  <c r="H557" i="1"/>
  <c r="G557" i="1"/>
  <c r="O557" i="1" s="1"/>
  <c r="I559" i="1"/>
  <c r="O559" i="1" s="1"/>
  <c r="G561" i="1"/>
  <c r="O561" i="1" s="1"/>
  <c r="M563" i="1"/>
  <c r="C566" i="1"/>
  <c r="D566" i="1" s="1"/>
  <c r="F569" i="1"/>
  <c r="K569" i="1" s="1"/>
  <c r="I570" i="1"/>
  <c r="O570" i="1" s="1"/>
  <c r="I573" i="1"/>
  <c r="O573" i="1" s="1"/>
  <c r="G576" i="1"/>
  <c r="O576" i="1" s="1"/>
  <c r="L577" i="1"/>
  <c r="C577" i="1"/>
  <c r="D577" i="1" s="1"/>
  <c r="N579" i="1"/>
  <c r="I585" i="1"/>
  <c r="O585" i="1" s="1"/>
  <c r="H586" i="1"/>
  <c r="B587" i="1"/>
  <c r="E587" i="1"/>
  <c r="N591" i="1"/>
  <c r="Q591" i="1"/>
  <c r="J593" i="1"/>
  <c r="P596" i="1"/>
  <c r="I601" i="1"/>
  <c r="O601" i="1" s="1"/>
  <c r="M602" i="1"/>
  <c r="Q603" i="1"/>
  <c r="N603" i="1"/>
  <c r="M603" i="1"/>
  <c r="H606" i="1"/>
  <c r="G606" i="1"/>
  <c r="F606" i="1"/>
  <c r="K606" i="1" s="1"/>
  <c r="C606" i="1"/>
  <c r="D606" i="1" s="1"/>
  <c r="J606" i="1"/>
  <c r="P606" i="1" s="1"/>
  <c r="M609" i="1"/>
  <c r="N609" i="1"/>
  <c r="C611" i="1"/>
  <c r="D611" i="1" s="1"/>
  <c r="I611" i="1"/>
  <c r="H611" i="1"/>
  <c r="G611" i="1"/>
  <c r="F611" i="1"/>
  <c r="K611" i="1" s="1"/>
  <c r="L611" i="1"/>
  <c r="O614" i="1"/>
  <c r="F616" i="1"/>
  <c r="K616" i="1" s="1"/>
  <c r="L616" i="1"/>
  <c r="C616" i="1"/>
  <c r="D616" i="1" s="1"/>
  <c r="I616" i="1"/>
  <c r="H616" i="1"/>
  <c r="B620" i="1"/>
  <c r="E620" i="1"/>
  <c r="E629" i="1"/>
  <c r="B629" i="1"/>
  <c r="G542" i="1"/>
  <c r="O542" i="1" s="1"/>
  <c r="I544" i="1"/>
  <c r="O544" i="1" s="1"/>
  <c r="J545" i="1"/>
  <c r="P545" i="1" s="1"/>
  <c r="G550" i="1"/>
  <c r="N550" i="1" s="1"/>
  <c r="I552" i="1"/>
  <c r="O552" i="1" s="1"/>
  <c r="J553" i="1"/>
  <c r="P553" i="1" s="1"/>
  <c r="J559" i="1"/>
  <c r="P559" i="1" s="1"/>
  <c r="C560" i="1"/>
  <c r="D560" i="1" s="1"/>
  <c r="H561" i="1"/>
  <c r="C562" i="1"/>
  <c r="D562" i="1" s="1"/>
  <c r="J562" i="1"/>
  <c r="P562" i="1" s="1"/>
  <c r="M562" i="1"/>
  <c r="N563" i="1"/>
  <c r="H565" i="1"/>
  <c r="G565" i="1"/>
  <c r="O565" i="1" s="1"/>
  <c r="B568" i="1"/>
  <c r="N568" i="1"/>
  <c r="G569" i="1"/>
  <c r="N569" i="1" s="1"/>
  <c r="M571" i="1"/>
  <c r="C574" i="1"/>
  <c r="D574" i="1" s="1"/>
  <c r="H576" i="1"/>
  <c r="H582" i="1"/>
  <c r="G582" i="1"/>
  <c r="O582" i="1" s="1"/>
  <c r="F582" i="1"/>
  <c r="K582" i="1" s="1"/>
  <c r="J582" i="1"/>
  <c r="J585" i="1"/>
  <c r="I586" i="1"/>
  <c r="O586" i="1" s="1"/>
  <c r="I590" i="1"/>
  <c r="O590" i="1" s="1"/>
  <c r="P592" i="1"/>
  <c r="N599" i="1"/>
  <c r="M599" i="1"/>
  <c r="Q599" i="1"/>
  <c r="J601" i="1"/>
  <c r="P601" i="1" s="1"/>
  <c r="P604" i="1"/>
  <c r="G616" i="1"/>
  <c r="P616" i="1" s="1"/>
  <c r="Q617" i="1"/>
  <c r="Q625" i="1"/>
  <c r="E628" i="1"/>
  <c r="B644" i="1"/>
  <c r="E644" i="1"/>
  <c r="E654" i="1"/>
  <c r="B654" i="1"/>
  <c r="N542" i="1"/>
  <c r="J544" i="1"/>
  <c r="P544" i="1" s="1"/>
  <c r="M547" i="1"/>
  <c r="Q550" i="1"/>
  <c r="J552" i="1"/>
  <c r="P552" i="1" s="1"/>
  <c r="N558" i="1"/>
  <c r="F560" i="1"/>
  <c r="K560" i="1" s="1"/>
  <c r="C570" i="1"/>
  <c r="D570" i="1" s="1"/>
  <c r="J570" i="1"/>
  <c r="P570" i="1" s="1"/>
  <c r="H573" i="1"/>
  <c r="G573" i="1"/>
  <c r="P573" i="1" s="1"/>
  <c r="G575" i="1"/>
  <c r="O575" i="1" s="1"/>
  <c r="F575" i="1"/>
  <c r="K575" i="1" s="1"/>
  <c r="L575" i="1"/>
  <c r="N585" i="1"/>
  <c r="L590" i="1"/>
  <c r="I598" i="1"/>
  <c r="O598" i="1" s="1"/>
  <c r="Q602" i="1"/>
  <c r="N607" i="1"/>
  <c r="Q607" i="1"/>
  <c r="P611" i="1"/>
  <c r="I583" i="1"/>
  <c r="O583" i="1" s="1"/>
  <c r="I591" i="1"/>
  <c r="O591" i="1" s="1"/>
  <c r="H592" i="1"/>
  <c r="I599" i="1"/>
  <c r="O599" i="1" s="1"/>
  <c r="H600" i="1"/>
  <c r="I607" i="1"/>
  <c r="O607" i="1" s="1"/>
  <c r="H608" i="1"/>
  <c r="I609" i="1"/>
  <c r="O609" i="1" s="1"/>
  <c r="J610" i="1"/>
  <c r="F615" i="1"/>
  <c r="K615" i="1" s="1"/>
  <c r="I617" i="1"/>
  <c r="O617" i="1" s="1"/>
  <c r="J618" i="1"/>
  <c r="P618" i="1" s="1"/>
  <c r="F623" i="1"/>
  <c r="K623" i="1" s="1"/>
  <c r="H624" i="1"/>
  <c r="I625" i="1"/>
  <c r="O625" i="1" s="1"/>
  <c r="J626" i="1"/>
  <c r="H634" i="1"/>
  <c r="H638" i="1"/>
  <c r="F638" i="1"/>
  <c r="K638" i="1" s="1"/>
  <c r="I640" i="1"/>
  <c r="M640" i="1" s="1"/>
  <c r="G648" i="1"/>
  <c r="F648" i="1"/>
  <c r="K648" i="1" s="1"/>
  <c r="L648" i="1"/>
  <c r="F649" i="1"/>
  <c r="K649" i="1" s="1"/>
  <c r="L649" i="1"/>
  <c r="C649" i="1"/>
  <c r="D649" i="1" s="1"/>
  <c r="J649" i="1"/>
  <c r="P649" i="1" s="1"/>
  <c r="N659" i="1"/>
  <c r="O663" i="1"/>
  <c r="B669" i="1"/>
  <c r="E669" i="1"/>
  <c r="E670" i="1"/>
  <c r="B670" i="1"/>
  <c r="M675" i="1"/>
  <c r="B680" i="1"/>
  <c r="E680" i="1"/>
  <c r="B683" i="1"/>
  <c r="E683" i="1"/>
  <c r="B704" i="1"/>
  <c r="E704" i="1"/>
  <c r="E718" i="1"/>
  <c r="B718" i="1"/>
  <c r="Q732" i="1"/>
  <c r="N732" i="1"/>
  <c r="M732" i="1"/>
  <c r="I592" i="1"/>
  <c r="O592" i="1" s="1"/>
  <c r="I600" i="1"/>
  <c r="O600" i="1" s="1"/>
  <c r="I608" i="1"/>
  <c r="O608" i="1" s="1"/>
  <c r="J609" i="1"/>
  <c r="P609" i="1" s="1"/>
  <c r="N613" i="1"/>
  <c r="H615" i="1"/>
  <c r="J617" i="1"/>
  <c r="P617" i="1" s="1"/>
  <c r="B618" i="1"/>
  <c r="N621" i="1"/>
  <c r="H623" i="1"/>
  <c r="I624" i="1"/>
  <c r="O624" i="1" s="1"/>
  <c r="J625" i="1"/>
  <c r="P625" i="1" s="1"/>
  <c r="B626" i="1"/>
  <c r="M631" i="1"/>
  <c r="F632" i="1"/>
  <c r="K632" i="1" s="1"/>
  <c r="L632" i="1"/>
  <c r="B635" i="1"/>
  <c r="L638" i="1"/>
  <c r="Q639" i="1"/>
  <c r="B648" i="1"/>
  <c r="G649" i="1"/>
  <c r="E659" i="1"/>
  <c r="Q662" i="1"/>
  <c r="N662" i="1"/>
  <c r="M662" i="1"/>
  <c r="C695" i="1"/>
  <c r="D695" i="1" s="1"/>
  <c r="J695" i="1"/>
  <c r="P695" i="1" s="1"/>
  <c r="H695" i="1"/>
  <c r="F695" i="1"/>
  <c r="K695" i="1" s="1"/>
  <c r="L695" i="1"/>
  <c r="I695" i="1"/>
  <c r="O695" i="1" s="1"/>
  <c r="G695" i="1"/>
  <c r="J624" i="1"/>
  <c r="P624" i="1" s="1"/>
  <c r="F640" i="1"/>
  <c r="K640" i="1" s="1"/>
  <c r="L640" i="1"/>
  <c r="N649" i="1"/>
  <c r="M649" i="1"/>
  <c r="M650" i="1"/>
  <c r="Q650" i="1"/>
  <c r="F657" i="1"/>
  <c r="K657" i="1" s="1"/>
  <c r="L657" i="1"/>
  <c r="C657" i="1"/>
  <c r="D657" i="1" s="1"/>
  <c r="J657" i="1"/>
  <c r="G664" i="1"/>
  <c r="H664" i="1"/>
  <c r="F664" i="1"/>
  <c r="K664" i="1" s="1"/>
  <c r="L664" i="1"/>
  <c r="C664" i="1"/>
  <c r="D664" i="1" s="1"/>
  <c r="P673" i="1"/>
  <c r="O673" i="1"/>
  <c r="H690" i="1"/>
  <c r="G690" i="1"/>
  <c r="C690" i="1"/>
  <c r="D690" i="1" s="1"/>
  <c r="L690" i="1"/>
  <c r="J690" i="1"/>
  <c r="I690" i="1"/>
  <c r="F690" i="1"/>
  <c r="K690" i="1" s="1"/>
  <c r="E701" i="1"/>
  <c r="B701" i="1"/>
  <c r="E714" i="1"/>
  <c r="B714" i="1"/>
  <c r="J615" i="1"/>
  <c r="P615" i="1" s="1"/>
  <c r="J623" i="1"/>
  <c r="P623" i="1" s="1"/>
  <c r="L634" i="1"/>
  <c r="J634" i="1"/>
  <c r="P634" i="1" s="1"/>
  <c r="H648" i="1"/>
  <c r="I649" i="1"/>
  <c r="O649" i="1" s="1"/>
  <c r="N650" i="1"/>
  <c r="E652" i="1"/>
  <c r="G656" i="1"/>
  <c r="P656" i="1" s="1"/>
  <c r="F656" i="1"/>
  <c r="K656" i="1" s="1"/>
  <c r="L656" i="1"/>
  <c r="C656" i="1"/>
  <c r="D656" i="1" s="1"/>
  <c r="G657" i="1"/>
  <c r="I664" i="1"/>
  <c r="B688" i="1"/>
  <c r="E688" i="1"/>
  <c r="E730" i="1"/>
  <c r="B730" i="1"/>
  <c r="H556" i="1"/>
  <c r="H564" i="1"/>
  <c r="H572" i="1"/>
  <c r="H580" i="1"/>
  <c r="G581" i="1"/>
  <c r="O581" i="1" s="1"/>
  <c r="H588" i="1"/>
  <c r="G589" i="1"/>
  <c r="O589" i="1" s="1"/>
  <c r="L592" i="1"/>
  <c r="H596" i="1"/>
  <c r="G597" i="1"/>
  <c r="P597" i="1" s="1"/>
  <c r="L600" i="1"/>
  <c r="H604" i="1"/>
  <c r="G605" i="1"/>
  <c r="O605" i="1" s="1"/>
  <c r="L608" i="1"/>
  <c r="F610" i="1"/>
  <c r="K610" i="1" s="1"/>
  <c r="H612" i="1"/>
  <c r="J614" i="1"/>
  <c r="P614" i="1" s="1"/>
  <c r="F618" i="1"/>
  <c r="K618" i="1" s="1"/>
  <c r="H620" i="1"/>
  <c r="J622" i="1"/>
  <c r="P622" i="1" s="1"/>
  <c r="C624" i="1"/>
  <c r="D624" i="1" s="1"/>
  <c r="L624" i="1"/>
  <c r="F626" i="1"/>
  <c r="K626" i="1" s="1"/>
  <c r="J628" i="1"/>
  <c r="P628" i="1" s="1"/>
  <c r="H628" i="1"/>
  <c r="L628" i="1"/>
  <c r="M629" i="1"/>
  <c r="I633" i="1"/>
  <c r="O633" i="1" s="1"/>
  <c r="C634" i="1"/>
  <c r="D634" i="1" s="1"/>
  <c r="J639" i="1"/>
  <c r="P639" i="1" s="1"/>
  <c r="C640" i="1"/>
  <c r="D640" i="1" s="1"/>
  <c r="L642" i="1"/>
  <c r="J642" i="1"/>
  <c r="P642" i="1" s="1"/>
  <c r="M642" i="1"/>
  <c r="M645" i="1"/>
  <c r="I648" i="1"/>
  <c r="O648" i="1" s="1"/>
  <c r="H655" i="1"/>
  <c r="G655" i="1"/>
  <c r="P655" i="1" s="1"/>
  <c r="F655" i="1"/>
  <c r="K655" i="1" s="1"/>
  <c r="L655" i="1"/>
  <c r="H657" i="1"/>
  <c r="M658" i="1"/>
  <c r="Q658" i="1"/>
  <c r="B661" i="1"/>
  <c r="E661" i="1"/>
  <c r="O662" i="1"/>
  <c r="J664" i="1"/>
  <c r="P664" i="1" s="1"/>
  <c r="B672" i="1"/>
  <c r="E672" i="1"/>
  <c r="B696" i="1"/>
  <c r="E696" i="1"/>
  <c r="M726" i="1"/>
  <c r="Q726" i="1"/>
  <c r="N726" i="1"/>
  <c r="H581" i="1"/>
  <c r="F583" i="1"/>
  <c r="K583" i="1" s="1"/>
  <c r="H589" i="1"/>
  <c r="F591" i="1"/>
  <c r="K591" i="1" s="1"/>
  <c r="H597" i="1"/>
  <c r="F599" i="1"/>
  <c r="K599" i="1" s="1"/>
  <c r="H605" i="1"/>
  <c r="F607" i="1"/>
  <c r="K607" i="1" s="1"/>
  <c r="F609" i="1"/>
  <c r="K609" i="1" s="1"/>
  <c r="G610" i="1"/>
  <c r="O610" i="1" s="1"/>
  <c r="I612" i="1"/>
  <c r="O612" i="1" s="1"/>
  <c r="C615" i="1"/>
  <c r="D615" i="1" s="1"/>
  <c r="L615" i="1"/>
  <c r="F617" i="1"/>
  <c r="K617" i="1" s="1"/>
  <c r="G618" i="1"/>
  <c r="I620" i="1"/>
  <c r="O620" i="1" s="1"/>
  <c r="C623" i="1"/>
  <c r="D623" i="1" s="1"/>
  <c r="L623" i="1"/>
  <c r="F625" i="1"/>
  <c r="K625" i="1" s="1"/>
  <c r="G626" i="1"/>
  <c r="O626" i="1" s="1"/>
  <c r="N629" i="1"/>
  <c r="G632" i="1"/>
  <c r="O632" i="1" s="1"/>
  <c r="J636" i="1"/>
  <c r="P636" i="1" s="1"/>
  <c r="H636" i="1"/>
  <c r="L636" i="1"/>
  <c r="M637" i="1"/>
  <c r="G638" i="1"/>
  <c r="P638" i="1" s="1"/>
  <c r="J648" i="1"/>
  <c r="P648" i="1" s="1"/>
  <c r="B655" i="1"/>
  <c r="H656" i="1"/>
  <c r="I657" i="1"/>
  <c r="F665" i="1"/>
  <c r="K665" i="1" s="1"/>
  <c r="I665" i="1"/>
  <c r="H665" i="1"/>
  <c r="G665" i="1"/>
  <c r="P665" i="1" s="1"/>
  <c r="L665" i="1"/>
  <c r="C665" i="1"/>
  <c r="D665" i="1" s="1"/>
  <c r="O682" i="1"/>
  <c r="B725" i="1"/>
  <c r="E725" i="1"/>
  <c r="H610" i="1"/>
  <c r="H618" i="1"/>
  <c r="H626" i="1"/>
  <c r="N631" i="1"/>
  <c r="H632" i="1"/>
  <c r="L633" i="1"/>
  <c r="F634" i="1"/>
  <c r="K634" i="1" s="1"/>
  <c r="C636" i="1"/>
  <c r="D636" i="1" s="1"/>
  <c r="N637" i="1"/>
  <c r="I638" i="1"/>
  <c r="O638" i="1" s="1"/>
  <c r="L639" i="1"/>
  <c r="G640" i="1"/>
  <c r="P640" i="1" s="1"/>
  <c r="P644" i="1"/>
  <c r="Q649" i="1"/>
  <c r="N651" i="1"/>
  <c r="I656" i="1"/>
  <c r="O656" i="1" s="1"/>
  <c r="E662" i="1"/>
  <c r="B662" i="1"/>
  <c r="N663" i="1"/>
  <c r="M663" i="1"/>
  <c r="P669" i="1"/>
  <c r="P670" i="1"/>
  <c r="H674" i="1"/>
  <c r="J674" i="1"/>
  <c r="P674" i="1" s="1"/>
  <c r="I674" i="1"/>
  <c r="O674" i="1" s="1"/>
  <c r="G674" i="1"/>
  <c r="F674" i="1"/>
  <c r="K674" i="1" s="1"/>
  <c r="C674" i="1"/>
  <c r="D674" i="1" s="1"/>
  <c r="L674" i="1"/>
  <c r="E677" i="1"/>
  <c r="B677" i="1"/>
  <c r="P682" i="1"/>
  <c r="B702" i="1"/>
  <c r="E702" i="1"/>
  <c r="G707" i="1"/>
  <c r="F707" i="1"/>
  <c r="K707" i="1" s="1"/>
  <c r="L707" i="1"/>
  <c r="C707" i="1"/>
  <c r="D707" i="1" s="1"/>
  <c r="J707" i="1"/>
  <c r="I707" i="1"/>
  <c r="H707" i="1"/>
  <c r="E720" i="1"/>
  <c r="B720" i="1"/>
  <c r="E736" i="1"/>
  <c r="B736" i="1"/>
  <c r="E742" i="1"/>
  <c r="B742" i="1"/>
  <c r="J663" i="1"/>
  <c r="P663" i="1" s="1"/>
  <c r="Q669" i="1"/>
  <c r="C671" i="1"/>
  <c r="D671" i="1" s="1"/>
  <c r="H671" i="1"/>
  <c r="L671" i="1"/>
  <c r="Q673" i="1"/>
  <c r="N673" i="1"/>
  <c r="P678" i="1"/>
  <c r="M682" i="1"/>
  <c r="G691" i="1"/>
  <c r="F691" i="1"/>
  <c r="K691" i="1" s="1"/>
  <c r="L691" i="1"/>
  <c r="J691" i="1"/>
  <c r="O698" i="1"/>
  <c r="C703" i="1"/>
  <c r="D703" i="1" s="1"/>
  <c r="J703" i="1"/>
  <c r="P703" i="1" s="1"/>
  <c r="H703" i="1"/>
  <c r="G703" i="1"/>
  <c r="F703" i="1"/>
  <c r="K703" i="1" s="1"/>
  <c r="H706" i="1"/>
  <c r="G706" i="1"/>
  <c r="L706" i="1"/>
  <c r="C706" i="1"/>
  <c r="D706" i="1" s="1"/>
  <c r="B722" i="1"/>
  <c r="E722" i="1"/>
  <c r="Q737" i="1"/>
  <c r="N737" i="1"/>
  <c r="M737" i="1"/>
  <c r="B747" i="1"/>
  <c r="E747" i="1"/>
  <c r="E759" i="1"/>
  <c r="B759" i="1"/>
  <c r="E766" i="1"/>
  <c r="B766" i="1"/>
  <c r="I650" i="1"/>
  <c r="O650" i="1" s="1"/>
  <c r="I658" i="1"/>
  <c r="O658" i="1" s="1"/>
  <c r="F666" i="1"/>
  <c r="K666" i="1" s="1"/>
  <c r="F672" i="1"/>
  <c r="K672" i="1" s="1"/>
  <c r="F676" i="1"/>
  <c r="K676" i="1" s="1"/>
  <c r="C676" i="1"/>
  <c r="D676" i="1" s="1"/>
  <c r="L676" i="1"/>
  <c r="F677" i="1"/>
  <c r="K677" i="1" s="1"/>
  <c r="C679" i="1"/>
  <c r="D679" i="1" s="1"/>
  <c r="H679" i="1"/>
  <c r="L679" i="1"/>
  <c r="Q681" i="1"/>
  <c r="N681" i="1"/>
  <c r="L682" i="1"/>
  <c r="F683" i="1"/>
  <c r="K683" i="1" s="1"/>
  <c r="H685" i="1"/>
  <c r="M686" i="1"/>
  <c r="G687" i="1"/>
  <c r="C691" i="1"/>
  <c r="D691" i="1" s="1"/>
  <c r="P698" i="1"/>
  <c r="N700" i="1"/>
  <c r="Q700" i="1"/>
  <c r="N708" i="1"/>
  <c r="Q708" i="1"/>
  <c r="B712" i="1"/>
  <c r="O714" i="1"/>
  <c r="B723" i="1"/>
  <c r="E723" i="1"/>
  <c r="B740" i="1"/>
  <c r="E740" i="1"/>
  <c r="P742" i="1"/>
  <c r="B746" i="1"/>
  <c r="E746" i="1"/>
  <c r="I635" i="1"/>
  <c r="I643" i="1"/>
  <c r="O643" i="1" s="1"/>
  <c r="H644" i="1"/>
  <c r="F646" i="1"/>
  <c r="K646" i="1" s="1"/>
  <c r="J650" i="1"/>
  <c r="P650" i="1" s="1"/>
  <c r="I651" i="1"/>
  <c r="H652" i="1"/>
  <c r="F654" i="1"/>
  <c r="K654" i="1" s="1"/>
  <c r="J658" i="1"/>
  <c r="P658" i="1" s="1"/>
  <c r="I659" i="1"/>
  <c r="I660" i="1"/>
  <c r="C663" i="1"/>
  <c r="D663" i="1" s="1"/>
  <c r="L663" i="1"/>
  <c r="G666" i="1"/>
  <c r="P666" i="1" s="1"/>
  <c r="I668" i="1"/>
  <c r="H672" i="1"/>
  <c r="M676" i="1"/>
  <c r="G677" i="1"/>
  <c r="P677" i="1" s="1"/>
  <c r="F680" i="1"/>
  <c r="K680" i="1" s="1"/>
  <c r="C682" i="1"/>
  <c r="D682" i="1" s="1"/>
  <c r="N682" i="1"/>
  <c r="H683" i="1"/>
  <c r="F684" i="1"/>
  <c r="K684" i="1" s="1"/>
  <c r="C684" i="1"/>
  <c r="D684" i="1" s="1"/>
  <c r="N686" i="1"/>
  <c r="I687" i="1"/>
  <c r="P689" i="1"/>
  <c r="L693" i="1"/>
  <c r="J693" i="1"/>
  <c r="P693" i="1" s="1"/>
  <c r="H693" i="1"/>
  <c r="M697" i="1"/>
  <c r="F706" i="1"/>
  <c r="K706" i="1" s="1"/>
  <c r="B717" i="1"/>
  <c r="E717" i="1"/>
  <c r="M750" i="1"/>
  <c r="Q750" i="1"/>
  <c r="H757" i="1"/>
  <c r="G757" i="1"/>
  <c r="F757" i="1"/>
  <c r="K757" i="1" s="1"/>
  <c r="C757" i="1"/>
  <c r="D757" i="1" s="1"/>
  <c r="J757" i="1"/>
  <c r="P757" i="1" s="1"/>
  <c r="L757" i="1"/>
  <c r="I757" i="1"/>
  <c r="O757" i="1" s="1"/>
  <c r="F782" i="1"/>
  <c r="K782" i="1" s="1"/>
  <c r="I782" i="1"/>
  <c r="H782" i="1"/>
  <c r="G782" i="1"/>
  <c r="L782" i="1"/>
  <c r="C782" i="1"/>
  <c r="D782" i="1" s="1"/>
  <c r="J782" i="1"/>
  <c r="I644" i="1"/>
  <c r="O644" i="1" s="1"/>
  <c r="G646" i="1"/>
  <c r="O646" i="1" s="1"/>
  <c r="C650" i="1"/>
  <c r="D650" i="1" s="1"/>
  <c r="I652" i="1"/>
  <c r="O652" i="1" s="1"/>
  <c r="G654" i="1"/>
  <c r="O654" i="1" s="1"/>
  <c r="C658" i="1"/>
  <c r="D658" i="1" s="1"/>
  <c r="J660" i="1"/>
  <c r="P660" i="1" s="1"/>
  <c r="H666" i="1"/>
  <c r="J668" i="1"/>
  <c r="P668" i="1" s="1"/>
  <c r="H677" i="1"/>
  <c r="H680" i="1"/>
  <c r="I683" i="1"/>
  <c r="H691" i="1"/>
  <c r="C693" i="1"/>
  <c r="D693" i="1" s="1"/>
  <c r="M699" i="1"/>
  <c r="I703" i="1"/>
  <c r="O703" i="1" s="1"/>
  <c r="Q704" i="1"/>
  <c r="I706" i="1"/>
  <c r="O706" i="1" s="1"/>
  <c r="M710" i="1"/>
  <c r="O710" i="1"/>
  <c r="J715" i="1"/>
  <c r="I715" i="1"/>
  <c r="H715" i="1"/>
  <c r="G715" i="1"/>
  <c r="F715" i="1"/>
  <c r="K715" i="1" s="1"/>
  <c r="L715" i="1"/>
  <c r="C715" i="1"/>
  <c r="D715" i="1" s="1"/>
  <c r="F727" i="1"/>
  <c r="K727" i="1" s="1"/>
  <c r="L727" i="1"/>
  <c r="J727" i="1"/>
  <c r="P727" i="1" s="1"/>
  <c r="I727" i="1"/>
  <c r="O727" i="1" s="1"/>
  <c r="H727" i="1"/>
  <c r="G727" i="1"/>
  <c r="C727" i="1"/>
  <c r="D727" i="1" s="1"/>
  <c r="B738" i="1"/>
  <c r="E738" i="1"/>
  <c r="E741" i="1"/>
  <c r="B741" i="1"/>
  <c r="H646" i="1"/>
  <c r="H654" i="1"/>
  <c r="L660" i="1"/>
  <c r="I666" i="1"/>
  <c r="J667" i="1"/>
  <c r="P667" i="1" s="1"/>
  <c r="L668" i="1"/>
  <c r="M669" i="1"/>
  <c r="M670" i="1"/>
  <c r="F671" i="1"/>
  <c r="K671" i="1" s="1"/>
  <c r="M673" i="1"/>
  <c r="G675" i="1"/>
  <c r="O675" i="1" s="1"/>
  <c r="L675" i="1"/>
  <c r="I677" i="1"/>
  <c r="O677" i="1" s="1"/>
  <c r="F682" i="1"/>
  <c r="K682" i="1" s="1"/>
  <c r="Q682" i="1"/>
  <c r="I691" i="1"/>
  <c r="F693" i="1"/>
  <c r="K693" i="1" s="1"/>
  <c r="M694" i="1"/>
  <c r="Q696" i="1"/>
  <c r="H698" i="1"/>
  <c r="G698" i="1"/>
  <c r="C698" i="1"/>
  <c r="D698" i="1" s="1"/>
  <c r="L703" i="1"/>
  <c r="P705" i="1"/>
  <c r="J706" i="1"/>
  <c r="P706" i="1" s="1"/>
  <c r="B710" i="1"/>
  <c r="F711" i="1"/>
  <c r="K711" i="1" s="1"/>
  <c r="L711" i="1"/>
  <c r="C711" i="1"/>
  <c r="D711" i="1" s="1"/>
  <c r="I711" i="1"/>
  <c r="O711" i="1" s="1"/>
  <c r="H711" i="1"/>
  <c r="G711" i="1"/>
  <c r="B739" i="1"/>
  <c r="E739" i="1"/>
  <c r="L753" i="1"/>
  <c r="C753" i="1"/>
  <c r="D753" i="1" s="1"/>
  <c r="J753" i="1"/>
  <c r="G753" i="1"/>
  <c r="I753" i="1"/>
  <c r="H753" i="1"/>
  <c r="F753" i="1"/>
  <c r="K753" i="1" s="1"/>
  <c r="E758" i="1"/>
  <c r="B758" i="1"/>
  <c r="E767" i="1"/>
  <c r="B767" i="1"/>
  <c r="B777" i="1"/>
  <c r="E777" i="1"/>
  <c r="B795" i="1"/>
  <c r="E795" i="1"/>
  <c r="F663" i="1"/>
  <c r="K663" i="1" s="1"/>
  <c r="N670" i="1"/>
  <c r="G671" i="1"/>
  <c r="O671" i="1" s="1"/>
  <c r="J672" i="1"/>
  <c r="P672" i="1" s="1"/>
  <c r="G672" i="1"/>
  <c r="O672" i="1" s="1"/>
  <c r="L672" i="1"/>
  <c r="Q676" i="1"/>
  <c r="G682" i="1"/>
  <c r="G683" i="1"/>
  <c r="L683" i="1"/>
  <c r="L685" i="1"/>
  <c r="J685" i="1"/>
  <c r="P685" i="1" s="1"/>
  <c r="C687" i="1"/>
  <c r="D687" i="1" s="1"/>
  <c r="J687" i="1"/>
  <c r="H687" i="1"/>
  <c r="N692" i="1"/>
  <c r="M692" i="1"/>
  <c r="Q692" i="1"/>
  <c r="G699" i="1"/>
  <c r="O699" i="1" s="1"/>
  <c r="F699" i="1"/>
  <c r="K699" i="1" s="1"/>
  <c r="L699" i="1"/>
  <c r="J699" i="1"/>
  <c r="Q699" i="1"/>
  <c r="N713" i="1"/>
  <c r="E726" i="1"/>
  <c r="B726" i="1"/>
  <c r="O748" i="1"/>
  <c r="M748" i="1"/>
  <c r="E751" i="1"/>
  <c r="B751" i="1"/>
  <c r="B755" i="1"/>
  <c r="E755" i="1"/>
  <c r="Q762" i="1"/>
  <c r="N762" i="1"/>
  <c r="L677" i="1"/>
  <c r="J680" i="1"/>
  <c r="G680" i="1"/>
  <c r="O680" i="1" s="1"/>
  <c r="L680" i="1"/>
  <c r="N684" i="1"/>
  <c r="M684" i="1"/>
  <c r="E685" i="1"/>
  <c r="B685" i="1"/>
  <c r="E709" i="1"/>
  <c r="B709" i="1"/>
  <c r="P711" i="1"/>
  <c r="Q713" i="1"/>
  <c r="E724" i="1"/>
  <c r="B724" i="1"/>
  <c r="O742" i="1"/>
  <c r="B754" i="1"/>
  <c r="E754" i="1"/>
  <c r="H765" i="1"/>
  <c r="G765" i="1"/>
  <c r="F765" i="1"/>
  <c r="K765" i="1" s="1"/>
  <c r="C765" i="1"/>
  <c r="D765" i="1" s="1"/>
  <c r="J765" i="1"/>
  <c r="P765" i="1" s="1"/>
  <c r="L765" i="1"/>
  <c r="I765" i="1"/>
  <c r="O765" i="1" s="1"/>
  <c r="I692" i="1"/>
  <c r="O692" i="1" s="1"/>
  <c r="I700" i="1"/>
  <c r="O700" i="1" s="1"/>
  <c r="H701" i="1"/>
  <c r="I708" i="1"/>
  <c r="O708" i="1" s="1"/>
  <c r="H709" i="1"/>
  <c r="M712" i="1"/>
  <c r="Q712" i="1"/>
  <c r="I713" i="1"/>
  <c r="O713" i="1" s="1"/>
  <c r="J714" i="1"/>
  <c r="J718" i="1"/>
  <c r="P718" i="1" s="1"/>
  <c r="C719" i="1"/>
  <c r="D719" i="1" s="1"/>
  <c r="H720" i="1"/>
  <c r="L721" i="1"/>
  <c r="J721" i="1"/>
  <c r="N730" i="1"/>
  <c r="G731" i="1"/>
  <c r="O731" i="1" s="1"/>
  <c r="C733" i="1"/>
  <c r="D733" i="1" s="1"/>
  <c r="H734" i="1"/>
  <c r="F735" i="1"/>
  <c r="K735" i="1" s="1"/>
  <c r="L735" i="1"/>
  <c r="F736" i="1"/>
  <c r="K736" i="1" s="1"/>
  <c r="F743" i="1"/>
  <c r="K743" i="1" s="1"/>
  <c r="L743" i="1"/>
  <c r="I743" i="1"/>
  <c r="O743" i="1" s="1"/>
  <c r="Q746" i="1"/>
  <c r="N746" i="1"/>
  <c r="J749" i="1"/>
  <c r="P749" i="1" s="1"/>
  <c r="F752" i="1"/>
  <c r="K752" i="1" s="1"/>
  <c r="I760" i="1"/>
  <c r="M761" i="1"/>
  <c r="O780" i="1"/>
  <c r="Q786" i="1"/>
  <c r="M793" i="1"/>
  <c r="I701" i="1"/>
  <c r="O701" i="1" s="1"/>
  <c r="I709" i="1"/>
  <c r="O709" i="1" s="1"/>
  <c r="J713" i="1"/>
  <c r="P713" i="1" s="1"/>
  <c r="M716" i="1"/>
  <c r="I720" i="1"/>
  <c r="O720" i="1" s="1"/>
  <c r="L729" i="1"/>
  <c r="J729" i="1"/>
  <c r="M729" i="1"/>
  <c r="B732" i="1"/>
  <c r="I734" i="1"/>
  <c r="O734" i="1" s="1"/>
  <c r="N742" i="1"/>
  <c r="M742" i="1"/>
  <c r="L744" i="1"/>
  <c r="C744" i="1"/>
  <c r="D744" i="1" s="1"/>
  <c r="H744" i="1"/>
  <c r="N751" i="1"/>
  <c r="Q751" i="1"/>
  <c r="G752" i="1"/>
  <c r="P752" i="1" s="1"/>
  <c r="N758" i="1"/>
  <c r="M758" i="1"/>
  <c r="Q758" i="1"/>
  <c r="N759" i="1"/>
  <c r="N766" i="1"/>
  <c r="M766" i="1"/>
  <c r="Q766" i="1"/>
  <c r="O787" i="1"/>
  <c r="M787" i="1"/>
  <c r="E791" i="1"/>
  <c r="B791" i="1"/>
  <c r="B797" i="1"/>
  <c r="E797" i="1"/>
  <c r="N799" i="1"/>
  <c r="M799" i="1"/>
  <c r="Q799" i="1"/>
  <c r="B811" i="1"/>
  <c r="E811" i="1"/>
  <c r="M812" i="1"/>
  <c r="M824" i="1"/>
  <c r="Q824" i="1"/>
  <c r="N824" i="1"/>
  <c r="F673" i="1"/>
  <c r="K673" i="1" s="1"/>
  <c r="F681" i="1"/>
  <c r="K681" i="1" s="1"/>
  <c r="G688" i="1"/>
  <c r="P688" i="1" s="1"/>
  <c r="F689" i="1"/>
  <c r="K689" i="1" s="1"/>
  <c r="N689" i="1"/>
  <c r="C692" i="1"/>
  <c r="D692" i="1" s="1"/>
  <c r="G696" i="1"/>
  <c r="N696" i="1" s="1"/>
  <c r="F697" i="1"/>
  <c r="K697" i="1" s="1"/>
  <c r="N697" i="1"/>
  <c r="C700" i="1"/>
  <c r="D700" i="1" s="1"/>
  <c r="J701" i="1"/>
  <c r="P701" i="1" s="1"/>
  <c r="G704" i="1"/>
  <c r="N704" i="1" s="1"/>
  <c r="F705" i="1"/>
  <c r="K705" i="1" s="1"/>
  <c r="N705" i="1"/>
  <c r="C708" i="1"/>
  <c r="D708" i="1" s="1"/>
  <c r="J709" i="1"/>
  <c r="P709" i="1" s="1"/>
  <c r="B713" i="1"/>
  <c r="M714" i="1"/>
  <c r="N716" i="1"/>
  <c r="L718" i="1"/>
  <c r="G719" i="1"/>
  <c r="P719" i="1" s="1"/>
  <c r="J720" i="1"/>
  <c r="P720" i="1" s="1"/>
  <c r="E721" i="1"/>
  <c r="J723" i="1"/>
  <c r="P723" i="1" s="1"/>
  <c r="H723" i="1"/>
  <c r="L723" i="1"/>
  <c r="M724" i="1"/>
  <c r="I728" i="1"/>
  <c r="O728" i="1" s="1"/>
  <c r="C729" i="1"/>
  <c r="D729" i="1" s="1"/>
  <c r="J734" i="1"/>
  <c r="P734" i="1" s="1"/>
  <c r="C735" i="1"/>
  <c r="D735" i="1" s="1"/>
  <c r="H736" i="1"/>
  <c r="L737" i="1"/>
  <c r="J737" i="1"/>
  <c r="P737" i="1" s="1"/>
  <c r="P739" i="1"/>
  <c r="H741" i="1"/>
  <c r="G741" i="1"/>
  <c r="O741" i="1" s="1"/>
  <c r="F741" i="1"/>
  <c r="K741" i="1" s="1"/>
  <c r="L741" i="1"/>
  <c r="C743" i="1"/>
  <c r="D743" i="1" s="1"/>
  <c r="L745" i="1"/>
  <c r="C745" i="1"/>
  <c r="D745" i="1" s="1"/>
  <c r="J745" i="1"/>
  <c r="P745" i="1" s="1"/>
  <c r="G745" i="1"/>
  <c r="N745" i="1" s="1"/>
  <c r="I752" i="1"/>
  <c r="P759" i="1"/>
  <c r="P767" i="1"/>
  <c r="B776" i="1"/>
  <c r="E776" i="1"/>
  <c r="B783" i="1"/>
  <c r="N719" i="1"/>
  <c r="L720" i="1"/>
  <c r="J731" i="1"/>
  <c r="H731" i="1"/>
  <c r="L731" i="1"/>
  <c r="H749" i="1"/>
  <c r="G749" i="1"/>
  <c r="O749" i="1" s="1"/>
  <c r="F749" i="1"/>
  <c r="K749" i="1" s="1"/>
  <c r="C749" i="1"/>
  <c r="D749" i="1" s="1"/>
  <c r="P755" i="1"/>
  <c r="E773" i="1"/>
  <c r="B773" i="1"/>
  <c r="B784" i="1"/>
  <c r="E784" i="1"/>
  <c r="I688" i="1"/>
  <c r="I696" i="1"/>
  <c r="I704" i="1"/>
  <c r="O704" i="1" s="1"/>
  <c r="F714" i="1"/>
  <c r="K714" i="1" s="1"/>
  <c r="H717" i="1"/>
  <c r="F717" i="1"/>
  <c r="K717" i="1" s="1"/>
  <c r="I719" i="1"/>
  <c r="G721" i="1"/>
  <c r="O721" i="1" s="1"/>
  <c r="P725" i="1"/>
  <c r="L728" i="1"/>
  <c r="F729" i="1"/>
  <c r="K729" i="1" s="1"/>
  <c r="C731" i="1"/>
  <c r="D731" i="1" s="1"/>
  <c r="I733" i="1"/>
  <c r="O733" i="1" s="1"/>
  <c r="L734" i="1"/>
  <c r="E737" i="1"/>
  <c r="N743" i="1"/>
  <c r="M743" i="1"/>
  <c r="Q743" i="1"/>
  <c r="G750" i="1"/>
  <c r="N750" i="1" s="1"/>
  <c r="F750" i="1"/>
  <c r="K750" i="1" s="1"/>
  <c r="J750" i="1"/>
  <c r="L761" i="1"/>
  <c r="C761" i="1"/>
  <c r="D761" i="1" s="1"/>
  <c r="J761" i="1"/>
  <c r="P761" i="1" s="1"/>
  <c r="G761" i="1"/>
  <c r="O761" i="1" s="1"/>
  <c r="F761" i="1"/>
  <c r="K761" i="1" s="1"/>
  <c r="B762" i="1"/>
  <c r="E762" i="1"/>
  <c r="P763" i="1"/>
  <c r="L768" i="1"/>
  <c r="C768" i="1"/>
  <c r="D768" i="1" s="1"/>
  <c r="J768" i="1"/>
  <c r="P768" i="1" s="1"/>
  <c r="H768" i="1"/>
  <c r="G768" i="1"/>
  <c r="E781" i="1"/>
  <c r="B781" i="1"/>
  <c r="O808" i="1"/>
  <c r="N712" i="1"/>
  <c r="F713" i="1"/>
  <c r="K713" i="1" s="1"/>
  <c r="G714" i="1"/>
  <c r="N714" i="1" s="1"/>
  <c r="L717" i="1"/>
  <c r="F718" i="1"/>
  <c r="K718" i="1" s="1"/>
  <c r="H721" i="1"/>
  <c r="H725" i="1"/>
  <c r="F725" i="1"/>
  <c r="K725" i="1" s="1"/>
  <c r="B728" i="1"/>
  <c r="N728" i="1"/>
  <c r="G729" i="1"/>
  <c r="O729" i="1" s="1"/>
  <c r="C734" i="1"/>
  <c r="D734" i="1" s="1"/>
  <c r="H735" i="1"/>
  <c r="L736" i="1"/>
  <c r="G742" i="1"/>
  <c r="F742" i="1"/>
  <c r="K742" i="1" s="1"/>
  <c r="L742" i="1"/>
  <c r="J743" i="1"/>
  <c r="P743" i="1" s="1"/>
  <c r="I744" i="1"/>
  <c r="O744" i="1" s="1"/>
  <c r="C750" i="1"/>
  <c r="D750" i="1" s="1"/>
  <c r="Q754" i="1"/>
  <c r="N754" i="1"/>
  <c r="M756" i="1"/>
  <c r="L760" i="1"/>
  <c r="C760" i="1"/>
  <c r="D760" i="1" s="1"/>
  <c r="H760" i="1"/>
  <c r="G760" i="1"/>
  <c r="P760" i="1" s="1"/>
  <c r="B763" i="1"/>
  <c r="E763" i="1"/>
  <c r="M764" i="1"/>
  <c r="F768" i="1"/>
  <c r="K768" i="1" s="1"/>
  <c r="Q769" i="1"/>
  <c r="E772" i="1"/>
  <c r="B772" i="1"/>
  <c r="N780" i="1"/>
  <c r="B788" i="1"/>
  <c r="E788" i="1"/>
  <c r="G790" i="1"/>
  <c r="F790" i="1"/>
  <c r="K790" i="1" s="1"/>
  <c r="J790" i="1"/>
  <c r="P790" i="1" s="1"/>
  <c r="I790" i="1"/>
  <c r="O790" i="1" s="1"/>
  <c r="H790" i="1"/>
  <c r="C790" i="1"/>
  <c r="D790" i="1" s="1"/>
  <c r="L790" i="1"/>
  <c r="B838" i="1"/>
  <c r="E838" i="1"/>
  <c r="M718" i="1"/>
  <c r="F719" i="1"/>
  <c r="K719" i="1" s="1"/>
  <c r="L719" i="1"/>
  <c r="F720" i="1"/>
  <c r="K720" i="1" s="1"/>
  <c r="H733" i="1"/>
  <c r="F733" i="1"/>
  <c r="K733" i="1" s="1"/>
  <c r="O745" i="1"/>
  <c r="L752" i="1"/>
  <c r="C752" i="1"/>
  <c r="D752" i="1" s="1"/>
  <c r="H752" i="1"/>
  <c r="N761" i="1"/>
  <c r="O768" i="1"/>
  <c r="P770" i="1"/>
  <c r="F774" i="1"/>
  <c r="K774" i="1" s="1"/>
  <c r="I774" i="1"/>
  <c r="H774" i="1"/>
  <c r="G774" i="1"/>
  <c r="P774" i="1" s="1"/>
  <c r="L774" i="1"/>
  <c r="C774" i="1"/>
  <c r="D774" i="1" s="1"/>
  <c r="E780" i="1"/>
  <c r="B780" i="1"/>
  <c r="I758" i="1"/>
  <c r="O758" i="1" s="1"/>
  <c r="I766" i="1"/>
  <c r="O766" i="1" s="1"/>
  <c r="F769" i="1"/>
  <c r="K769" i="1" s="1"/>
  <c r="G770" i="1"/>
  <c r="O770" i="1" s="1"/>
  <c r="J773" i="1"/>
  <c r="P773" i="1" s="1"/>
  <c r="N776" i="1"/>
  <c r="G778" i="1"/>
  <c r="O778" i="1" s="1"/>
  <c r="J781" i="1"/>
  <c r="P781" i="1" s="1"/>
  <c r="N784" i="1"/>
  <c r="I786" i="1"/>
  <c r="M786" i="1" s="1"/>
  <c r="I789" i="1"/>
  <c r="J792" i="1"/>
  <c r="P792" i="1" s="1"/>
  <c r="O795" i="1"/>
  <c r="P796" i="1"/>
  <c r="G798" i="1"/>
  <c r="F798" i="1"/>
  <c r="K798" i="1" s="1"/>
  <c r="C798" i="1"/>
  <c r="D798" i="1" s="1"/>
  <c r="E806" i="1"/>
  <c r="B806" i="1"/>
  <c r="E826" i="1"/>
  <c r="B826" i="1"/>
  <c r="I751" i="1"/>
  <c r="O751" i="1" s="1"/>
  <c r="J758" i="1"/>
  <c r="P758" i="1" s="1"/>
  <c r="I759" i="1"/>
  <c r="O759" i="1" s="1"/>
  <c r="Q759" i="1"/>
  <c r="J766" i="1"/>
  <c r="P766" i="1" s="1"/>
  <c r="I767" i="1"/>
  <c r="O767" i="1" s="1"/>
  <c r="Q767" i="1"/>
  <c r="G769" i="1"/>
  <c r="N769" i="1" s="1"/>
  <c r="H770" i="1"/>
  <c r="J772" i="1"/>
  <c r="P772" i="1" s="1"/>
  <c r="H778" i="1"/>
  <c r="J780" i="1"/>
  <c r="P780" i="1" s="1"/>
  <c r="Q785" i="1"/>
  <c r="N791" i="1"/>
  <c r="M791" i="1"/>
  <c r="Q793" i="1"/>
  <c r="L801" i="1"/>
  <c r="C801" i="1"/>
  <c r="D801" i="1" s="1"/>
  <c r="H801" i="1"/>
  <c r="L809" i="1"/>
  <c r="I809" i="1"/>
  <c r="O809" i="1" s="1"/>
  <c r="H809" i="1"/>
  <c r="F809" i="1"/>
  <c r="K809" i="1" s="1"/>
  <c r="C809" i="1"/>
  <c r="D809" i="1" s="1"/>
  <c r="B812" i="1"/>
  <c r="E812" i="1"/>
  <c r="M813" i="1"/>
  <c r="E818" i="1"/>
  <c r="B818" i="1"/>
  <c r="O828" i="1"/>
  <c r="M828" i="1"/>
  <c r="B835" i="1"/>
  <c r="E835" i="1"/>
  <c r="B837" i="1"/>
  <c r="E837" i="1"/>
  <c r="E842" i="1"/>
  <c r="B842" i="1"/>
  <c r="Q777" i="1"/>
  <c r="C786" i="1"/>
  <c r="D786" i="1" s="1"/>
  <c r="J786" i="1"/>
  <c r="H789" i="1"/>
  <c r="G789" i="1"/>
  <c r="P789" i="1" s="1"/>
  <c r="C794" i="1"/>
  <c r="D794" i="1" s="1"/>
  <c r="J794" i="1"/>
  <c r="G794" i="1"/>
  <c r="O794" i="1" s="1"/>
  <c r="O797" i="1"/>
  <c r="N806" i="1"/>
  <c r="M806" i="1"/>
  <c r="N810" i="1"/>
  <c r="E814" i="1"/>
  <c r="B814" i="1"/>
  <c r="N815" i="1"/>
  <c r="E834" i="1"/>
  <c r="B834" i="1"/>
  <c r="E850" i="1"/>
  <c r="B850" i="1"/>
  <c r="E882" i="1"/>
  <c r="B882" i="1"/>
  <c r="I769" i="1"/>
  <c r="O769" i="1" s="1"/>
  <c r="L789" i="1"/>
  <c r="Q795" i="1"/>
  <c r="N795" i="1"/>
  <c r="P797" i="1"/>
  <c r="F799" i="1"/>
  <c r="K799" i="1" s="1"/>
  <c r="J799" i="1"/>
  <c r="P799" i="1" s="1"/>
  <c r="Q800" i="1"/>
  <c r="B817" i="1"/>
  <c r="E817" i="1"/>
  <c r="N825" i="1"/>
  <c r="M825" i="1"/>
  <c r="Q825" i="1"/>
  <c r="I722" i="1"/>
  <c r="O722" i="1" s="1"/>
  <c r="I730" i="1"/>
  <c r="I738" i="1"/>
  <c r="H739" i="1"/>
  <c r="I746" i="1"/>
  <c r="H747" i="1"/>
  <c r="L751" i="1"/>
  <c r="I754" i="1"/>
  <c r="H755" i="1"/>
  <c r="L759" i="1"/>
  <c r="I762" i="1"/>
  <c r="O762" i="1" s="1"/>
  <c r="H763" i="1"/>
  <c r="L767" i="1"/>
  <c r="J769" i="1"/>
  <c r="P769" i="1" s="1"/>
  <c r="C770" i="1"/>
  <c r="D770" i="1" s="1"/>
  <c r="L770" i="1"/>
  <c r="M772" i="1"/>
  <c r="H775" i="1"/>
  <c r="I776" i="1"/>
  <c r="J777" i="1"/>
  <c r="P777" i="1" s="1"/>
  <c r="C778" i="1"/>
  <c r="D778" i="1" s="1"/>
  <c r="L778" i="1"/>
  <c r="M780" i="1"/>
  <c r="H783" i="1"/>
  <c r="I784" i="1"/>
  <c r="L785" i="1"/>
  <c r="C785" i="1"/>
  <c r="D785" i="1" s="1"/>
  <c r="J785" i="1"/>
  <c r="P785" i="1" s="1"/>
  <c r="P788" i="1"/>
  <c r="C789" i="1"/>
  <c r="D789" i="1" s="1"/>
  <c r="F792" i="1"/>
  <c r="K792" i="1" s="1"/>
  <c r="H798" i="1"/>
  <c r="C799" i="1"/>
  <c r="D799" i="1" s="1"/>
  <c r="F801" i="1"/>
  <c r="K801" i="1" s="1"/>
  <c r="C802" i="1"/>
  <c r="D802" i="1" s="1"/>
  <c r="J802" i="1"/>
  <c r="G802" i="1"/>
  <c r="O802" i="1" s="1"/>
  <c r="N802" i="1"/>
  <c r="M804" i="1"/>
  <c r="Q810" i="1"/>
  <c r="M815" i="1"/>
  <c r="B820" i="1"/>
  <c r="E820" i="1"/>
  <c r="B825" i="1"/>
  <c r="E825" i="1"/>
  <c r="I739" i="1"/>
  <c r="O739" i="1" s="1"/>
  <c r="I747" i="1"/>
  <c r="O747" i="1" s="1"/>
  <c r="I755" i="1"/>
  <c r="O755" i="1" s="1"/>
  <c r="F758" i="1"/>
  <c r="K758" i="1" s="1"/>
  <c r="M759" i="1"/>
  <c r="I763" i="1"/>
  <c r="O763" i="1" s="1"/>
  <c r="F766" i="1"/>
  <c r="K766" i="1" s="1"/>
  <c r="M767" i="1"/>
  <c r="C769" i="1"/>
  <c r="D769" i="1" s="1"/>
  <c r="M771" i="1"/>
  <c r="F773" i="1"/>
  <c r="K773" i="1" s="1"/>
  <c r="J776" i="1"/>
  <c r="P776" i="1" s="1"/>
  <c r="M779" i="1"/>
  <c r="F781" i="1"/>
  <c r="K781" i="1" s="1"/>
  <c r="J784" i="1"/>
  <c r="P784" i="1" s="1"/>
  <c r="M785" i="1"/>
  <c r="F786" i="1"/>
  <c r="K786" i="1" s="1"/>
  <c r="G792" i="1"/>
  <c r="O792" i="1" s="1"/>
  <c r="P793" i="1"/>
  <c r="F794" i="1"/>
  <c r="K794" i="1" s="1"/>
  <c r="H797" i="1"/>
  <c r="G797" i="1"/>
  <c r="L797" i="1"/>
  <c r="I798" i="1"/>
  <c r="O798" i="1" s="1"/>
  <c r="G801" i="1"/>
  <c r="P801" i="1" s="1"/>
  <c r="M808" i="1"/>
  <c r="Q808" i="1"/>
  <c r="Q815" i="1"/>
  <c r="B823" i="1"/>
  <c r="E823" i="1"/>
  <c r="O830" i="1"/>
  <c r="N771" i="1"/>
  <c r="F772" i="1"/>
  <c r="K772" i="1" s="1"/>
  <c r="H773" i="1"/>
  <c r="N779" i="1"/>
  <c r="F780" i="1"/>
  <c r="K780" i="1" s="1"/>
  <c r="H781" i="1"/>
  <c r="G786" i="1"/>
  <c r="N786" i="1" s="1"/>
  <c r="H792" i="1"/>
  <c r="L793" i="1"/>
  <c r="C793" i="1"/>
  <c r="D793" i="1" s="1"/>
  <c r="H794" i="1"/>
  <c r="J798" i="1"/>
  <c r="P798" i="1" s="1"/>
  <c r="G799" i="1"/>
  <c r="O799" i="1" s="1"/>
  <c r="N800" i="1"/>
  <c r="I801" i="1"/>
  <c r="O801" i="1" s="1"/>
  <c r="E804" i="1"/>
  <c r="Q806" i="1"/>
  <c r="M816" i="1"/>
  <c r="Q816" i="1"/>
  <c r="E830" i="1"/>
  <c r="B830" i="1"/>
  <c r="P834" i="1"/>
  <c r="O863" i="1"/>
  <c r="N863" i="1"/>
  <c r="B865" i="1"/>
  <c r="E865" i="1"/>
  <c r="J808" i="1"/>
  <c r="P808" i="1" s="1"/>
  <c r="Q814" i="1"/>
  <c r="J816" i="1"/>
  <c r="J819" i="1"/>
  <c r="H819" i="1"/>
  <c r="L819" i="1"/>
  <c r="M820" i="1"/>
  <c r="G827" i="1"/>
  <c r="O827" i="1" s="1"/>
  <c r="G829" i="1"/>
  <c r="F833" i="1"/>
  <c r="K833" i="1" s="1"/>
  <c r="L833" i="1"/>
  <c r="J833" i="1"/>
  <c r="P833" i="1" s="1"/>
  <c r="Q834" i="1"/>
  <c r="O848" i="1"/>
  <c r="M915" i="1"/>
  <c r="J807" i="1"/>
  <c r="J815" i="1"/>
  <c r="L816" i="1"/>
  <c r="C819" i="1"/>
  <c r="D819" i="1" s="1"/>
  <c r="N820" i="1"/>
  <c r="L822" i="1"/>
  <c r="I829" i="1"/>
  <c r="C833" i="1"/>
  <c r="D833" i="1" s="1"/>
  <c r="L843" i="1"/>
  <c r="J843" i="1"/>
  <c r="H843" i="1"/>
  <c r="G843" i="1"/>
  <c r="B846" i="1"/>
  <c r="E846" i="1"/>
  <c r="N854" i="1"/>
  <c r="M854" i="1"/>
  <c r="J856" i="1"/>
  <c r="I856" i="1"/>
  <c r="H856" i="1"/>
  <c r="G856" i="1"/>
  <c r="F856" i="1"/>
  <c r="K856" i="1" s="1"/>
  <c r="L856" i="1"/>
  <c r="C856" i="1"/>
  <c r="D856" i="1" s="1"/>
  <c r="O870" i="1"/>
  <c r="B895" i="1"/>
  <c r="E895" i="1"/>
  <c r="I800" i="1"/>
  <c r="O800" i="1" s="1"/>
  <c r="I805" i="1"/>
  <c r="O805" i="1" s="1"/>
  <c r="J806" i="1"/>
  <c r="P806" i="1" s="1"/>
  <c r="C808" i="1"/>
  <c r="D808" i="1" s="1"/>
  <c r="L808" i="1"/>
  <c r="I813" i="1"/>
  <c r="O813" i="1" s="1"/>
  <c r="J814" i="1"/>
  <c r="P814" i="1" s="1"/>
  <c r="C816" i="1"/>
  <c r="D816" i="1" s="1"/>
  <c r="Q817" i="1"/>
  <c r="C822" i="1"/>
  <c r="D822" i="1" s="1"/>
  <c r="N823" i="1"/>
  <c r="L824" i="1"/>
  <c r="N828" i="1"/>
  <c r="H831" i="1"/>
  <c r="F831" i="1"/>
  <c r="K831" i="1" s="1"/>
  <c r="L831" i="1"/>
  <c r="B836" i="1"/>
  <c r="H840" i="1"/>
  <c r="G840" i="1"/>
  <c r="C840" i="1"/>
  <c r="D840" i="1" s="1"/>
  <c r="J840" i="1"/>
  <c r="C843" i="1"/>
  <c r="D843" i="1" s="1"/>
  <c r="M844" i="1"/>
  <c r="E851" i="1"/>
  <c r="B851" i="1"/>
  <c r="E853" i="1"/>
  <c r="B853" i="1"/>
  <c r="N884" i="1"/>
  <c r="Q884" i="1"/>
  <c r="E889" i="1"/>
  <c r="B889" i="1"/>
  <c r="J805" i="1"/>
  <c r="P805" i="1" s="1"/>
  <c r="C807" i="1"/>
  <c r="D807" i="1" s="1"/>
  <c r="L807" i="1"/>
  <c r="J813" i="1"/>
  <c r="P813" i="1" s="1"/>
  <c r="C815" i="1"/>
  <c r="D815" i="1" s="1"/>
  <c r="L815" i="1"/>
  <c r="H821" i="1"/>
  <c r="F821" i="1"/>
  <c r="K821" i="1" s="1"/>
  <c r="B824" i="1"/>
  <c r="B831" i="1"/>
  <c r="G833" i="1"/>
  <c r="N834" i="1"/>
  <c r="M836" i="1"/>
  <c r="B839" i="1"/>
  <c r="F843" i="1"/>
  <c r="K843" i="1" s="1"/>
  <c r="C845" i="1"/>
  <c r="D845" i="1" s="1"/>
  <c r="J845" i="1"/>
  <c r="P845" i="1" s="1"/>
  <c r="H845" i="1"/>
  <c r="G845" i="1"/>
  <c r="F845" i="1"/>
  <c r="K845" i="1" s="1"/>
  <c r="Q846" i="1"/>
  <c r="M846" i="1"/>
  <c r="P870" i="1"/>
  <c r="N870" i="1"/>
  <c r="B873" i="1"/>
  <c r="E873" i="1"/>
  <c r="L827" i="1"/>
  <c r="J827" i="1"/>
  <c r="P827" i="1" s="1"/>
  <c r="H827" i="1"/>
  <c r="J829" i="1"/>
  <c r="H829" i="1"/>
  <c r="F829" i="1"/>
  <c r="K829" i="1" s="1"/>
  <c r="Q830" i="1"/>
  <c r="M830" i="1"/>
  <c r="N833" i="1"/>
  <c r="Q838" i="1"/>
  <c r="M838" i="1"/>
  <c r="N841" i="1"/>
  <c r="Q841" i="1"/>
  <c r="O843" i="1"/>
  <c r="E874" i="1"/>
  <c r="B874" i="1"/>
  <c r="C876" i="1"/>
  <c r="D876" i="1" s="1"/>
  <c r="G876" i="1"/>
  <c r="F876" i="1"/>
  <c r="K876" i="1" s="1"/>
  <c r="L876" i="1"/>
  <c r="J876" i="1"/>
  <c r="P876" i="1" s="1"/>
  <c r="I876" i="1"/>
  <c r="O876" i="1" s="1"/>
  <c r="H876" i="1"/>
  <c r="H788" i="1"/>
  <c r="H796" i="1"/>
  <c r="C805" i="1"/>
  <c r="D805" i="1" s="1"/>
  <c r="L805" i="1"/>
  <c r="G808" i="1"/>
  <c r="N808" i="1" s="1"/>
  <c r="I810" i="1"/>
  <c r="O810" i="1" s="1"/>
  <c r="C813" i="1"/>
  <c r="D813" i="1" s="1"/>
  <c r="L813" i="1"/>
  <c r="M814" i="1"/>
  <c r="G816" i="1"/>
  <c r="N816" i="1" s="1"/>
  <c r="N818" i="1"/>
  <c r="G819" i="1"/>
  <c r="C821" i="1"/>
  <c r="D821" i="1" s="1"/>
  <c r="H822" i="1"/>
  <c r="F823" i="1"/>
  <c r="K823" i="1" s="1"/>
  <c r="L823" i="1"/>
  <c r="F824" i="1"/>
  <c r="K824" i="1" s="1"/>
  <c r="C827" i="1"/>
  <c r="D827" i="1" s="1"/>
  <c r="C829" i="1"/>
  <c r="D829" i="1" s="1"/>
  <c r="G832" i="1"/>
  <c r="O832" i="1" s="1"/>
  <c r="C832" i="1"/>
  <c r="D832" i="1" s="1"/>
  <c r="N832" i="1"/>
  <c r="I833" i="1"/>
  <c r="I840" i="1"/>
  <c r="N842" i="1"/>
  <c r="I845" i="1"/>
  <c r="O845" i="1" s="1"/>
  <c r="E849" i="1"/>
  <c r="N850" i="1"/>
  <c r="B858" i="1"/>
  <c r="E858" i="1"/>
  <c r="G807" i="1"/>
  <c r="O807" i="1" s="1"/>
  <c r="J810" i="1"/>
  <c r="P810" i="1" s="1"/>
  <c r="G815" i="1"/>
  <c r="O815" i="1" s="1"/>
  <c r="L817" i="1"/>
  <c r="J817" i="1"/>
  <c r="P817" i="1" s="1"/>
  <c r="I819" i="1"/>
  <c r="O819" i="1" s="1"/>
  <c r="I822" i="1"/>
  <c r="O822" i="1" s="1"/>
  <c r="M823" i="1"/>
  <c r="F825" i="1"/>
  <c r="K825" i="1" s="1"/>
  <c r="L825" i="1"/>
  <c r="J825" i="1"/>
  <c r="P825" i="1" s="1"/>
  <c r="Q826" i="1"/>
  <c r="G831" i="1"/>
  <c r="P831" i="1" s="1"/>
  <c r="L835" i="1"/>
  <c r="J835" i="1"/>
  <c r="P835" i="1" s="1"/>
  <c r="H835" i="1"/>
  <c r="J837" i="1"/>
  <c r="P837" i="1" s="1"/>
  <c r="H837" i="1"/>
  <c r="F837" i="1"/>
  <c r="K837" i="1" s="1"/>
  <c r="L840" i="1"/>
  <c r="P842" i="1"/>
  <c r="L845" i="1"/>
  <c r="H848" i="1"/>
  <c r="G848" i="1"/>
  <c r="L848" i="1"/>
  <c r="C848" i="1"/>
  <c r="D848" i="1" s="1"/>
  <c r="J848" i="1"/>
  <c r="N849" i="1"/>
  <c r="Q849" i="1"/>
  <c r="P850" i="1"/>
  <c r="B881" i="1"/>
  <c r="E881" i="1"/>
  <c r="P886" i="1"/>
  <c r="I841" i="1"/>
  <c r="O841" i="1" s="1"/>
  <c r="N844" i="1"/>
  <c r="I849" i="1"/>
  <c r="G851" i="1"/>
  <c r="H853" i="1"/>
  <c r="J855" i="1"/>
  <c r="P855" i="1" s="1"/>
  <c r="M858" i="1"/>
  <c r="O866" i="1"/>
  <c r="Q870" i="1"/>
  <c r="M870" i="1"/>
  <c r="J877" i="1"/>
  <c r="P877" i="1" s="1"/>
  <c r="F877" i="1"/>
  <c r="K877" i="1" s="1"/>
  <c r="L877" i="1"/>
  <c r="P883" i="1"/>
  <c r="I884" i="1"/>
  <c r="Q885" i="1"/>
  <c r="N885" i="1"/>
  <c r="M885" i="1"/>
  <c r="O886" i="1"/>
  <c r="N890" i="1"/>
  <c r="M890" i="1"/>
  <c r="I818" i="1"/>
  <c r="I826" i="1"/>
  <c r="O826" i="1" s="1"/>
  <c r="I834" i="1"/>
  <c r="O834" i="1" s="1"/>
  <c r="L839" i="1"/>
  <c r="J841" i="1"/>
  <c r="P841" i="1" s="1"/>
  <c r="I842" i="1"/>
  <c r="O842" i="1" s="1"/>
  <c r="Q842" i="1"/>
  <c r="L847" i="1"/>
  <c r="J849" i="1"/>
  <c r="P849" i="1" s="1"/>
  <c r="I850" i="1"/>
  <c r="O850" i="1" s="1"/>
  <c r="Q850" i="1"/>
  <c r="H851" i="1"/>
  <c r="N852" i="1"/>
  <c r="Q852" i="1"/>
  <c r="I853" i="1"/>
  <c r="O853" i="1" s="1"/>
  <c r="J854" i="1"/>
  <c r="P854" i="1" s="1"/>
  <c r="B855" i="1"/>
  <c r="L855" i="1"/>
  <c r="M857" i="1"/>
  <c r="F859" i="1"/>
  <c r="K859" i="1" s="1"/>
  <c r="N860" i="1"/>
  <c r="M860" i="1"/>
  <c r="F862" i="1"/>
  <c r="K862" i="1" s="1"/>
  <c r="M864" i="1"/>
  <c r="P866" i="1"/>
  <c r="C868" i="1"/>
  <c r="D868" i="1" s="1"/>
  <c r="F868" i="1"/>
  <c r="K868" i="1" s="1"/>
  <c r="E872" i="1"/>
  <c r="C877" i="1"/>
  <c r="D877" i="1" s="1"/>
  <c r="J884" i="1"/>
  <c r="B893" i="1"/>
  <c r="Q898" i="1"/>
  <c r="I851" i="1"/>
  <c r="O851" i="1" s="1"/>
  <c r="J853" i="1"/>
  <c r="P853" i="1" s="1"/>
  <c r="N857" i="1"/>
  <c r="H859" i="1"/>
  <c r="O875" i="1"/>
  <c r="H879" i="1"/>
  <c r="L879" i="1"/>
  <c r="C879" i="1"/>
  <c r="D879" i="1" s="1"/>
  <c r="J879" i="1"/>
  <c r="P879" i="1" s="1"/>
  <c r="O882" i="1"/>
  <c r="O891" i="1"/>
  <c r="M891" i="1"/>
  <c r="H894" i="1"/>
  <c r="I894" i="1"/>
  <c r="G894" i="1"/>
  <c r="F894" i="1"/>
  <c r="K894" i="1" s="1"/>
  <c r="L899" i="1"/>
  <c r="C899" i="1"/>
  <c r="D899" i="1" s="1"/>
  <c r="J899" i="1"/>
  <c r="P899" i="1" s="1"/>
  <c r="I899" i="1"/>
  <c r="O899" i="1" s="1"/>
  <c r="H899" i="1"/>
  <c r="G899" i="1"/>
  <c r="F899" i="1"/>
  <c r="K899" i="1" s="1"/>
  <c r="E943" i="1"/>
  <c r="B943" i="1"/>
  <c r="G830" i="1"/>
  <c r="P830" i="1" s="1"/>
  <c r="G838" i="1"/>
  <c r="P838" i="1" s="1"/>
  <c r="F839" i="1"/>
  <c r="K839" i="1" s="1"/>
  <c r="L841" i="1"/>
  <c r="G846" i="1"/>
  <c r="P846" i="1" s="1"/>
  <c r="F847" i="1"/>
  <c r="K847" i="1" s="1"/>
  <c r="L849" i="1"/>
  <c r="J851" i="1"/>
  <c r="P851" i="1" s="1"/>
  <c r="J852" i="1"/>
  <c r="P852" i="1" s="1"/>
  <c r="C854" i="1"/>
  <c r="D854" i="1" s="1"/>
  <c r="G858" i="1"/>
  <c r="N858" i="1" s="1"/>
  <c r="I859" i="1"/>
  <c r="O859" i="1" s="1"/>
  <c r="J860" i="1"/>
  <c r="P860" i="1" s="1"/>
  <c r="C861" i="1"/>
  <c r="D861" i="1" s="1"/>
  <c r="H862" i="1"/>
  <c r="C863" i="1"/>
  <c r="D863" i="1" s="1"/>
  <c r="J863" i="1"/>
  <c r="P863" i="1" s="1"/>
  <c r="E864" i="1"/>
  <c r="H866" i="1"/>
  <c r="G866" i="1"/>
  <c r="L866" i="1"/>
  <c r="J869" i="1"/>
  <c r="P869" i="1" s="1"/>
  <c r="F869" i="1"/>
  <c r="K869" i="1" s="1"/>
  <c r="L869" i="1"/>
  <c r="H877" i="1"/>
  <c r="L883" i="1"/>
  <c r="H883" i="1"/>
  <c r="G883" i="1"/>
  <c r="O883" i="1" s="1"/>
  <c r="F883" i="1"/>
  <c r="K883" i="1" s="1"/>
  <c r="Q890" i="1"/>
  <c r="C894" i="1"/>
  <c r="D894" i="1" s="1"/>
  <c r="E897" i="1"/>
  <c r="B897" i="1"/>
  <c r="O903" i="1"/>
  <c r="J859" i="1"/>
  <c r="P859" i="1" s="1"/>
  <c r="B869" i="1"/>
  <c r="E869" i="1"/>
  <c r="C884" i="1"/>
  <c r="D884" i="1" s="1"/>
  <c r="G884" i="1"/>
  <c r="F884" i="1"/>
  <c r="K884" i="1" s="1"/>
  <c r="J892" i="1"/>
  <c r="P892" i="1" s="1"/>
  <c r="I892" i="1"/>
  <c r="O892" i="1" s="1"/>
  <c r="G892" i="1"/>
  <c r="F892" i="1"/>
  <c r="K892" i="1" s="1"/>
  <c r="L892" i="1"/>
  <c r="C892" i="1"/>
  <c r="D892" i="1" s="1"/>
  <c r="P894" i="1"/>
  <c r="B909" i="1"/>
  <c r="E909" i="1"/>
  <c r="B917" i="1"/>
  <c r="E917" i="1"/>
  <c r="B918" i="1"/>
  <c r="E918" i="1"/>
  <c r="H839" i="1"/>
  <c r="F841" i="1"/>
  <c r="K841" i="1" s="1"/>
  <c r="H847" i="1"/>
  <c r="F849" i="1"/>
  <c r="K849" i="1" s="1"/>
  <c r="G855" i="1"/>
  <c r="O855" i="1" s="1"/>
  <c r="J858" i="1"/>
  <c r="N868" i="1"/>
  <c r="M868" i="1"/>
  <c r="H871" i="1"/>
  <c r="L871" i="1"/>
  <c r="C871" i="1"/>
  <c r="D871" i="1" s="1"/>
  <c r="J871" i="1"/>
  <c r="P871" i="1" s="1"/>
  <c r="Q878" i="1"/>
  <c r="M878" i="1"/>
  <c r="G879" i="1"/>
  <c r="J885" i="1"/>
  <c r="P885" i="1" s="1"/>
  <c r="F885" i="1"/>
  <c r="K885" i="1" s="1"/>
  <c r="L885" i="1"/>
  <c r="H886" i="1"/>
  <c r="F886" i="1"/>
  <c r="K886" i="1" s="1"/>
  <c r="H892" i="1"/>
  <c r="Q893" i="1"/>
  <c r="N893" i="1"/>
  <c r="M893" i="1"/>
  <c r="L894" i="1"/>
  <c r="E902" i="1"/>
  <c r="M907" i="1"/>
  <c r="Q907" i="1"/>
  <c r="N907" i="1"/>
  <c r="H855" i="1"/>
  <c r="C859" i="1"/>
  <c r="D859" i="1" s="1"/>
  <c r="L859" i="1"/>
  <c r="M861" i="1"/>
  <c r="L862" i="1"/>
  <c r="C862" i="1"/>
  <c r="D862" i="1" s="1"/>
  <c r="L867" i="1"/>
  <c r="G867" i="1"/>
  <c r="P867" i="1" s="1"/>
  <c r="F867" i="1"/>
  <c r="K867" i="1" s="1"/>
  <c r="M867" i="1"/>
  <c r="O868" i="1"/>
  <c r="N869" i="1"/>
  <c r="M869" i="1"/>
  <c r="M872" i="1"/>
  <c r="L875" i="1"/>
  <c r="H875" i="1"/>
  <c r="G875" i="1"/>
  <c r="P875" i="1" s="1"/>
  <c r="F875" i="1"/>
  <c r="K875" i="1" s="1"/>
  <c r="I879" i="1"/>
  <c r="O879" i="1" s="1"/>
  <c r="C885" i="1"/>
  <c r="D885" i="1" s="1"/>
  <c r="C886" i="1"/>
  <c r="D886" i="1" s="1"/>
  <c r="Q896" i="1"/>
  <c r="M896" i="1"/>
  <c r="B934" i="1"/>
  <c r="E934" i="1"/>
  <c r="I864" i="1"/>
  <c r="O864" i="1" s="1"/>
  <c r="C870" i="1"/>
  <c r="D870" i="1" s="1"/>
  <c r="I872" i="1"/>
  <c r="O872" i="1" s="1"/>
  <c r="G874" i="1"/>
  <c r="O874" i="1" s="1"/>
  <c r="C878" i="1"/>
  <c r="D878" i="1" s="1"/>
  <c r="I880" i="1"/>
  <c r="O880" i="1" s="1"/>
  <c r="G882" i="1"/>
  <c r="P882" i="1" s="1"/>
  <c r="G888" i="1"/>
  <c r="H889" i="1"/>
  <c r="J891" i="1"/>
  <c r="P891" i="1" s="1"/>
  <c r="F895" i="1"/>
  <c r="K895" i="1" s="1"/>
  <c r="G896" i="1"/>
  <c r="O896" i="1" s="1"/>
  <c r="F896" i="1"/>
  <c r="K896" i="1" s="1"/>
  <c r="I898" i="1"/>
  <c r="O898" i="1" s="1"/>
  <c r="G900" i="1"/>
  <c r="O900" i="1" s="1"/>
  <c r="B903" i="1"/>
  <c r="H904" i="1"/>
  <c r="G904" i="1"/>
  <c r="P904" i="1" s="1"/>
  <c r="F904" i="1"/>
  <c r="K904" i="1" s="1"/>
  <c r="L904" i="1"/>
  <c r="G912" i="1"/>
  <c r="F912" i="1"/>
  <c r="K912" i="1" s="1"/>
  <c r="J912" i="1"/>
  <c r="I912" i="1"/>
  <c r="O912" i="1" s="1"/>
  <c r="H912" i="1"/>
  <c r="E913" i="1"/>
  <c r="B913" i="1"/>
  <c r="L914" i="1"/>
  <c r="H914" i="1"/>
  <c r="G914" i="1"/>
  <c r="P914" i="1" s="1"/>
  <c r="F914" i="1"/>
  <c r="K914" i="1" s="1"/>
  <c r="C914" i="1"/>
  <c r="D914" i="1" s="1"/>
  <c r="O921" i="1"/>
  <c r="O926" i="1"/>
  <c r="B927" i="1"/>
  <c r="E928" i="1"/>
  <c r="B928" i="1"/>
  <c r="L870" i="1"/>
  <c r="H874" i="1"/>
  <c r="L878" i="1"/>
  <c r="H882" i="1"/>
  <c r="F887" i="1"/>
  <c r="K887" i="1" s="1"/>
  <c r="H888" i="1"/>
  <c r="I889" i="1"/>
  <c r="O889" i="1" s="1"/>
  <c r="J890" i="1"/>
  <c r="P890" i="1" s="1"/>
  <c r="L891" i="1"/>
  <c r="I895" i="1"/>
  <c r="B896" i="1"/>
  <c r="G897" i="1"/>
  <c r="J898" i="1"/>
  <c r="P898" i="1" s="1"/>
  <c r="H900" i="1"/>
  <c r="M901" i="1"/>
  <c r="G905" i="1"/>
  <c r="F905" i="1"/>
  <c r="K905" i="1" s="1"/>
  <c r="C905" i="1"/>
  <c r="D905" i="1" s="1"/>
  <c r="B912" i="1"/>
  <c r="I914" i="1"/>
  <c r="P921" i="1"/>
  <c r="L923" i="1"/>
  <c r="C923" i="1"/>
  <c r="D923" i="1" s="1"/>
  <c r="J923" i="1"/>
  <c r="I923" i="1"/>
  <c r="O923" i="1" s="1"/>
  <c r="H923" i="1"/>
  <c r="G923" i="1"/>
  <c r="F923" i="1"/>
  <c r="K923" i="1" s="1"/>
  <c r="B925" i="1"/>
  <c r="E925" i="1"/>
  <c r="B926" i="1"/>
  <c r="E926" i="1"/>
  <c r="J930" i="1"/>
  <c r="F930" i="1"/>
  <c r="K930" i="1" s="1"/>
  <c r="L930" i="1"/>
  <c r="I930" i="1"/>
  <c r="O930" i="1" s="1"/>
  <c r="H930" i="1"/>
  <c r="G930" i="1"/>
  <c r="C930" i="1"/>
  <c r="D930" i="1" s="1"/>
  <c r="H887" i="1"/>
  <c r="I888" i="1"/>
  <c r="J889" i="1"/>
  <c r="P889" i="1" s="1"/>
  <c r="B890" i="1"/>
  <c r="H897" i="1"/>
  <c r="F906" i="1"/>
  <c r="K906" i="1" s="1"/>
  <c r="L906" i="1"/>
  <c r="J906" i="1"/>
  <c r="P906" i="1" s="1"/>
  <c r="N913" i="1"/>
  <c r="M913" i="1"/>
  <c r="Q938" i="1"/>
  <c r="I887" i="1"/>
  <c r="O887" i="1" s="1"/>
  <c r="J888" i="1"/>
  <c r="P888" i="1" s="1"/>
  <c r="H895" i="1"/>
  <c r="G895" i="1"/>
  <c r="P895" i="1" s="1"/>
  <c r="I897" i="1"/>
  <c r="O897" i="1" s="1"/>
  <c r="E906" i="1"/>
  <c r="B906" i="1"/>
  <c r="H920" i="1"/>
  <c r="G920" i="1"/>
  <c r="F920" i="1"/>
  <c r="K920" i="1" s="1"/>
  <c r="J920" i="1"/>
  <c r="I920" i="1"/>
  <c r="C920" i="1"/>
  <c r="D920" i="1" s="1"/>
  <c r="E922" i="1"/>
  <c r="B922" i="1"/>
  <c r="G952" i="1"/>
  <c r="F952" i="1"/>
  <c r="K952" i="1" s="1"/>
  <c r="L952" i="1"/>
  <c r="J952" i="1"/>
  <c r="I952" i="1"/>
  <c r="H952" i="1"/>
  <c r="C952" i="1"/>
  <c r="D952" i="1" s="1"/>
  <c r="J887" i="1"/>
  <c r="P887" i="1" s="1"/>
  <c r="L895" i="1"/>
  <c r="J897" i="1"/>
  <c r="P897" i="1" s="1"/>
  <c r="C900" i="1"/>
  <c r="D900" i="1" s="1"/>
  <c r="J900" i="1"/>
  <c r="O904" i="1"/>
  <c r="N905" i="1"/>
  <c r="M905" i="1"/>
  <c r="L908" i="1"/>
  <c r="C908" i="1"/>
  <c r="D908" i="1" s="1"/>
  <c r="J908" i="1"/>
  <c r="P908" i="1" s="1"/>
  <c r="H908" i="1"/>
  <c r="E910" i="1"/>
  <c r="N916" i="1"/>
  <c r="M916" i="1"/>
  <c r="P926" i="1"/>
  <c r="E950" i="1"/>
  <c r="B950" i="1"/>
  <c r="O905" i="1"/>
  <c r="N906" i="1"/>
  <c r="O911" i="1"/>
  <c r="Q916" i="1"/>
  <c r="L920" i="1"/>
  <c r="Q924" i="1"/>
  <c r="M924" i="1"/>
  <c r="E929" i="1"/>
  <c r="B929" i="1"/>
  <c r="C887" i="1"/>
  <c r="D887" i="1" s="1"/>
  <c r="L887" i="1"/>
  <c r="L897" i="1"/>
  <c r="G898" i="1"/>
  <c r="N898" i="1" s="1"/>
  <c r="J905" i="1"/>
  <c r="P905" i="1" s="1"/>
  <c r="I906" i="1"/>
  <c r="O906" i="1" s="1"/>
  <c r="F908" i="1"/>
  <c r="K908" i="1" s="1"/>
  <c r="M909" i="1"/>
  <c r="P911" i="1"/>
  <c r="O922" i="1"/>
  <c r="M929" i="1"/>
  <c r="Q929" i="1"/>
  <c r="F944" i="1"/>
  <c r="K944" i="1" s="1"/>
  <c r="L944" i="1"/>
  <c r="H944" i="1"/>
  <c r="G944" i="1"/>
  <c r="O944" i="1" s="1"/>
  <c r="C944" i="1"/>
  <c r="D944" i="1" s="1"/>
  <c r="J944" i="1"/>
  <c r="P944" i="1" s="1"/>
  <c r="P955" i="1"/>
  <c r="O955" i="1"/>
  <c r="M960" i="1"/>
  <c r="Q960" i="1"/>
  <c r="I916" i="1"/>
  <c r="O916" i="1" s="1"/>
  <c r="N922" i="1"/>
  <c r="M922" i="1"/>
  <c r="H928" i="1"/>
  <c r="G928" i="1"/>
  <c r="P928" i="1" s="1"/>
  <c r="F928" i="1"/>
  <c r="K928" i="1" s="1"/>
  <c r="L928" i="1"/>
  <c r="E935" i="1"/>
  <c r="B935" i="1"/>
  <c r="M939" i="1"/>
  <c r="E959" i="1"/>
  <c r="B959" i="1"/>
  <c r="I907" i="1"/>
  <c r="O907" i="1" s="1"/>
  <c r="H911" i="1"/>
  <c r="G911" i="1"/>
  <c r="G915" i="1"/>
  <c r="N915" i="1" s="1"/>
  <c r="Q915" i="1"/>
  <c r="N917" i="1"/>
  <c r="H919" i="1"/>
  <c r="G919" i="1"/>
  <c r="O919" i="1" s="1"/>
  <c r="G921" i="1"/>
  <c r="F921" i="1"/>
  <c r="K921" i="1" s="1"/>
  <c r="L921" i="1"/>
  <c r="B931" i="1"/>
  <c r="E937" i="1"/>
  <c r="B937" i="1"/>
  <c r="H942" i="1"/>
  <c r="F942" i="1"/>
  <c r="K942" i="1" s="1"/>
  <c r="J942" i="1"/>
  <c r="P942" i="1" s="1"/>
  <c r="I942" i="1"/>
  <c r="O942" i="1" s="1"/>
  <c r="G942" i="1"/>
  <c r="L942" i="1"/>
  <c r="M943" i="1"/>
  <c r="N943" i="1"/>
  <c r="Q943" i="1"/>
  <c r="P969" i="1"/>
  <c r="C916" i="1"/>
  <c r="D916" i="1" s="1"/>
  <c r="J916" i="1"/>
  <c r="P916" i="1" s="1"/>
  <c r="L924" i="1"/>
  <c r="C924" i="1"/>
  <c r="D924" i="1" s="1"/>
  <c r="J924" i="1"/>
  <c r="P924" i="1" s="1"/>
  <c r="H932" i="1"/>
  <c r="G932" i="1"/>
  <c r="P932" i="1" s="1"/>
  <c r="F932" i="1"/>
  <c r="K932" i="1" s="1"/>
  <c r="E942" i="1"/>
  <c r="B942" i="1"/>
  <c r="H902" i="1"/>
  <c r="G903" i="1"/>
  <c r="P903" i="1" s="1"/>
  <c r="C907" i="1"/>
  <c r="D907" i="1" s="1"/>
  <c r="C911" i="1"/>
  <c r="D911" i="1" s="1"/>
  <c r="I915" i="1"/>
  <c r="P918" i="1"/>
  <c r="C919" i="1"/>
  <c r="D919" i="1" s="1"/>
  <c r="C921" i="1"/>
  <c r="D921" i="1" s="1"/>
  <c r="G929" i="1"/>
  <c r="P929" i="1" s="1"/>
  <c r="F929" i="1"/>
  <c r="K929" i="1" s="1"/>
  <c r="L929" i="1"/>
  <c r="O937" i="1"/>
  <c r="N946" i="1"/>
  <c r="B957" i="1"/>
  <c r="E957" i="1"/>
  <c r="H903" i="1"/>
  <c r="I910" i="1"/>
  <c r="O910" i="1" s="1"/>
  <c r="H910" i="1"/>
  <c r="F922" i="1"/>
  <c r="K922" i="1" s="1"/>
  <c r="L922" i="1"/>
  <c r="F924" i="1"/>
  <c r="K924" i="1" s="1"/>
  <c r="C932" i="1"/>
  <c r="D932" i="1" s="1"/>
  <c r="B940" i="1"/>
  <c r="E940" i="1"/>
  <c r="O946" i="1"/>
  <c r="L915" i="1"/>
  <c r="C915" i="1"/>
  <c r="D915" i="1" s="1"/>
  <c r="F916" i="1"/>
  <c r="K916" i="1" s="1"/>
  <c r="H921" i="1"/>
  <c r="G924" i="1"/>
  <c r="O924" i="1" s="1"/>
  <c r="I928" i="1"/>
  <c r="Q931" i="1"/>
  <c r="N931" i="1"/>
  <c r="M931" i="1"/>
  <c r="N935" i="1"/>
  <c r="N936" i="1"/>
  <c r="M936" i="1"/>
  <c r="L938" i="1"/>
  <c r="J938" i="1"/>
  <c r="G938" i="1"/>
  <c r="N938" i="1" s="1"/>
  <c r="F938" i="1"/>
  <c r="K938" i="1" s="1"/>
  <c r="C938" i="1"/>
  <c r="D938" i="1" s="1"/>
  <c r="I938" i="1"/>
  <c r="O938" i="1" s="1"/>
  <c r="Q947" i="1"/>
  <c r="N947" i="1"/>
  <c r="M947" i="1"/>
  <c r="G978" i="1"/>
  <c r="F978" i="1"/>
  <c r="K978" i="1" s="1"/>
  <c r="C978" i="1"/>
  <c r="D978" i="1" s="1"/>
  <c r="J978" i="1"/>
  <c r="L978" i="1"/>
  <c r="I978" i="1"/>
  <c r="H978" i="1"/>
  <c r="H937" i="1"/>
  <c r="B939" i="1"/>
  <c r="H951" i="1"/>
  <c r="G951" i="1"/>
  <c r="F951" i="1"/>
  <c r="K951" i="1" s="1"/>
  <c r="L960" i="1"/>
  <c r="G960" i="1"/>
  <c r="N960" i="1" s="1"/>
  <c r="F960" i="1"/>
  <c r="K960" i="1" s="1"/>
  <c r="C960" i="1"/>
  <c r="D960" i="1" s="1"/>
  <c r="J960" i="1"/>
  <c r="P960" i="1" s="1"/>
  <c r="E963" i="1"/>
  <c r="B963" i="1"/>
  <c r="H968" i="1"/>
  <c r="L968" i="1"/>
  <c r="J968" i="1"/>
  <c r="P968" i="1" s="1"/>
  <c r="I968" i="1"/>
  <c r="O968" i="1" s="1"/>
  <c r="G968" i="1"/>
  <c r="C968" i="1"/>
  <c r="D968" i="1" s="1"/>
  <c r="E971" i="1"/>
  <c r="B971" i="1"/>
  <c r="E980" i="1"/>
  <c r="B980" i="1"/>
  <c r="B999" i="1"/>
  <c r="E999" i="1"/>
  <c r="J937" i="1"/>
  <c r="P937" i="1" s="1"/>
  <c r="P949" i="1"/>
  <c r="F953" i="1"/>
  <c r="K953" i="1" s="1"/>
  <c r="L953" i="1"/>
  <c r="C953" i="1"/>
  <c r="D953" i="1" s="1"/>
  <c r="O960" i="1"/>
  <c r="E975" i="1"/>
  <c r="B975" i="1"/>
  <c r="E979" i="1"/>
  <c r="B979" i="1"/>
  <c r="H985" i="1"/>
  <c r="G985" i="1"/>
  <c r="F985" i="1"/>
  <c r="K985" i="1" s="1"/>
  <c r="L985" i="1"/>
  <c r="C985" i="1"/>
  <c r="D985" i="1" s="1"/>
  <c r="J985" i="1"/>
  <c r="I985" i="1"/>
  <c r="O985" i="1" s="1"/>
  <c r="I917" i="1"/>
  <c r="H918" i="1"/>
  <c r="I925" i="1"/>
  <c r="H926" i="1"/>
  <c r="G927" i="1"/>
  <c r="P927" i="1" s="1"/>
  <c r="F933" i="1"/>
  <c r="K933" i="1" s="1"/>
  <c r="H934" i="1"/>
  <c r="I935" i="1"/>
  <c r="O935" i="1" s="1"/>
  <c r="J936" i="1"/>
  <c r="P936" i="1" s="1"/>
  <c r="L937" i="1"/>
  <c r="H945" i="1"/>
  <c r="L946" i="1"/>
  <c r="J946" i="1"/>
  <c r="P946" i="1" s="1"/>
  <c r="M946" i="1"/>
  <c r="G948" i="1"/>
  <c r="O948" i="1" s="1"/>
  <c r="O949" i="1"/>
  <c r="L954" i="1"/>
  <c r="C954" i="1"/>
  <c r="D954" i="1" s="1"/>
  <c r="J954" i="1"/>
  <c r="P954" i="1" s="1"/>
  <c r="N959" i="1"/>
  <c r="M959" i="1"/>
  <c r="Q959" i="1"/>
  <c r="P964" i="1"/>
  <c r="E967" i="1"/>
  <c r="B967" i="1"/>
  <c r="H927" i="1"/>
  <c r="H933" i="1"/>
  <c r="I934" i="1"/>
  <c r="O934" i="1" s="1"/>
  <c r="M941" i="1"/>
  <c r="I945" i="1"/>
  <c r="O945" i="1" s="1"/>
  <c r="C946" i="1"/>
  <c r="D946" i="1" s="1"/>
  <c r="P950" i="1"/>
  <c r="I951" i="1"/>
  <c r="G953" i="1"/>
  <c r="P953" i="1" s="1"/>
  <c r="F954" i="1"/>
  <c r="K954" i="1" s="1"/>
  <c r="E956" i="1"/>
  <c r="M957" i="1"/>
  <c r="L961" i="1"/>
  <c r="C961" i="1"/>
  <c r="D961" i="1" s="1"/>
  <c r="J961" i="1"/>
  <c r="P961" i="1" s="1"/>
  <c r="I961" i="1"/>
  <c r="H961" i="1"/>
  <c r="G961" i="1"/>
  <c r="N962" i="1"/>
  <c r="Q962" i="1"/>
  <c r="M962" i="1"/>
  <c r="O970" i="1"/>
  <c r="P974" i="1"/>
  <c r="H993" i="1"/>
  <c r="G993" i="1"/>
  <c r="F993" i="1"/>
  <c r="K993" i="1" s="1"/>
  <c r="L993" i="1"/>
  <c r="C993" i="1"/>
  <c r="D993" i="1" s="1"/>
  <c r="J993" i="1"/>
  <c r="I993" i="1"/>
  <c r="I933" i="1"/>
  <c r="O933" i="1" s="1"/>
  <c r="J934" i="1"/>
  <c r="P934" i="1" s="1"/>
  <c r="J940" i="1"/>
  <c r="P940" i="1" s="1"/>
  <c r="H940" i="1"/>
  <c r="L940" i="1"/>
  <c r="J945" i="1"/>
  <c r="P945" i="1" s="1"/>
  <c r="M949" i="1"/>
  <c r="J951" i="1"/>
  <c r="P951" i="1" s="1"/>
  <c r="H953" i="1"/>
  <c r="G954" i="1"/>
  <c r="N954" i="1" s="1"/>
  <c r="M955" i="1"/>
  <c r="O962" i="1"/>
  <c r="B966" i="1"/>
  <c r="E966" i="1"/>
  <c r="G969" i="1"/>
  <c r="L969" i="1"/>
  <c r="C969" i="1"/>
  <c r="D969" i="1" s="1"/>
  <c r="H969" i="1"/>
  <c r="F969" i="1"/>
  <c r="K969" i="1" s="1"/>
  <c r="J933" i="1"/>
  <c r="P933" i="1" s="1"/>
  <c r="F937" i="1"/>
  <c r="K937" i="1" s="1"/>
  <c r="L945" i="1"/>
  <c r="J948" i="1"/>
  <c r="H948" i="1"/>
  <c r="L948" i="1"/>
  <c r="I953" i="1"/>
  <c r="O953" i="1" s="1"/>
  <c r="M954" i="1"/>
  <c r="N955" i="1"/>
  <c r="P967" i="1"/>
  <c r="I969" i="1"/>
  <c r="O969" i="1" s="1"/>
  <c r="E974" i="1"/>
  <c r="J966" i="1"/>
  <c r="G966" i="1"/>
  <c r="F966" i="1"/>
  <c r="K966" i="1" s="1"/>
  <c r="Q967" i="1"/>
  <c r="N967" i="1"/>
  <c r="M967" i="1"/>
  <c r="N970" i="1"/>
  <c r="P972" i="1"/>
  <c r="H977" i="1"/>
  <c r="G977" i="1"/>
  <c r="F977" i="1"/>
  <c r="K977" i="1" s="1"/>
  <c r="L977" i="1"/>
  <c r="C977" i="1"/>
  <c r="D977" i="1" s="1"/>
  <c r="G941" i="1"/>
  <c r="O941" i="1" s="1"/>
  <c r="G949" i="1"/>
  <c r="N949" i="1" s="1"/>
  <c r="F950" i="1"/>
  <c r="K950" i="1" s="1"/>
  <c r="H956" i="1"/>
  <c r="G957" i="1"/>
  <c r="N957" i="1" s="1"/>
  <c r="F958" i="1"/>
  <c r="K958" i="1" s="1"/>
  <c r="I959" i="1"/>
  <c r="O959" i="1" s="1"/>
  <c r="B964" i="1"/>
  <c r="I965" i="1"/>
  <c r="O965" i="1" s="1"/>
  <c r="Q974" i="1"/>
  <c r="N974" i="1"/>
  <c r="B976" i="1"/>
  <c r="N979" i="1"/>
  <c r="M979" i="1"/>
  <c r="Q979" i="1"/>
  <c r="P980" i="1"/>
  <c r="B990" i="1"/>
  <c r="E990" i="1"/>
  <c r="G950" i="1"/>
  <c r="O950" i="1" s="1"/>
  <c r="I956" i="1"/>
  <c r="O956" i="1" s="1"/>
  <c r="G958" i="1"/>
  <c r="P958" i="1" s="1"/>
  <c r="F962" i="1"/>
  <c r="K962" i="1" s="1"/>
  <c r="C962" i="1"/>
  <c r="D962" i="1" s="1"/>
  <c r="J962" i="1"/>
  <c r="P962" i="1" s="1"/>
  <c r="Q963" i="1"/>
  <c r="J965" i="1"/>
  <c r="M970" i="1"/>
  <c r="I977" i="1"/>
  <c r="O977" i="1" s="1"/>
  <c r="O984" i="1"/>
  <c r="N986" i="1"/>
  <c r="M986" i="1"/>
  <c r="Q986" i="1"/>
  <c r="N994" i="1"/>
  <c r="Q994" i="1"/>
  <c r="B998" i="1"/>
  <c r="E998" i="1"/>
  <c r="O1000" i="1"/>
  <c r="H950" i="1"/>
  <c r="H958" i="1"/>
  <c r="H966" i="1"/>
  <c r="F970" i="1"/>
  <c r="K970" i="1" s="1"/>
  <c r="C970" i="1"/>
  <c r="D970" i="1" s="1"/>
  <c r="J970" i="1"/>
  <c r="P970" i="1" s="1"/>
  <c r="Q971" i="1"/>
  <c r="J977" i="1"/>
  <c r="B984" i="1"/>
  <c r="E989" i="1"/>
  <c r="B992" i="1"/>
  <c r="B1000" i="1"/>
  <c r="C965" i="1"/>
  <c r="D965" i="1" s="1"/>
  <c r="H965" i="1"/>
  <c r="G965" i="1"/>
  <c r="I966" i="1"/>
  <c r="C973" i="1"/>
  <c r="D973" i="1" s="1"/>
  <c r="J973" i="1"/>
  <c r="P973" i="1" s="1"/>
  <c r="H973" i="1"/>
  <c r="G973" i="1"/>
  <c r="O973" i="1" s="1"/>
  <c r="P976" i="1"/>
  <c r="B983" i="1"/>
  <c r="E983" i="1"/>
  <c r="E988" i="1"/>
  <c r="B988" i="1"/>
  <c r="B991" i="1"/>
  <c r="E991" i="1"/>
  <c r="E996" i="1"/>
  <c r="B996" i="1"/>
  <c r="E987" i="1"/>
  <c r="B987" i="1"/>
  <c r="E995" i="1"/>
  <c r="B995" i="1"/>
  <c r="O999" i="1"/>
  <c r="P1000" i="1"/>
  <c r="I986" i="1"/>
  <c r="O986" i="1" s="1"/>
  <c r="I994" i="1"/>
  <c r="O994" i="1" s="1"/>
  <c r="I963" i="1"/>
  <c r="O963" i="1" s="1"/>
  <c r="H964" i="1"/>
  <c r="I971" i="1"/>
  <c r="O971" i="1" s="1"/>
  <c r="H972" i="1"/>
  <c r="F974" i="1"/>
  <c r="K974" i="1" s="1"/>
  <c r="M975" i="1"/>
  <c r="L976" i="1"/>
  <c r="I979" i="1"/>
  <c r="O979" i="1" s="1"/>
  <c r="H980" i="1"/>
  <c r="G981" i="1"/>
  <c r="F982" i="1"/>
  <c r="K982" i="1" s="1"/>
  <c r="M983" i="1"/>
  <c r="L984" i="1"/>
  <c r="J986" i="1"/>
  <c r="P986" i="1" s="1"/>
  <c r="I987" i="1"/>
  <c r="O987" i="1" s="1"/>
  <c r="Q987" i="1"/>
  <c r="H988" i="1"/>
  <c r="G989" i="1"/>
  <c r="F990" i="1"/>
  <c r="K990" i="1" s="1"/>
  <c r="M991" i="1"/>
  <c r="L992" i="1"/>
  <c r="J994" i="1"/>
  <c r="P994" i="1" s="1"/>
  <c r="I995" i="1"/>
  <c r="O995" i="1" s="1"/>
  <c r="Q995" i="1"/>
  <c r="H996" i="1"/>
  <c r="G997" i="1"/>
  <c r="P997" i="1" s="1"/>
  <c r="F998" i="1"/>
  <c r="K998" i="1" s="1"/>
  <c r="L1000" i="1"/>
  <c r="F967" i="1"/>
  <c r="K967" i="1" s="1"/>
  <c r="G974" i="1"/>
  <c r="F975" i="1"/>
  <c r="K975" i="1" s="1"/>
  <c r="N975" i="1"/>
  <c r="H981" i="1"/>
  <c r="G982" i="1"/>
  <c r="P982" i="1" s="1"/>
  <c r="F983" i="1"/>
  <c r="K983" i="1" s="1"/>
  <c r="N983" i="1"/>
  <c r="C986" i="1"/>
  <c r="D986" i="1" s="1"/>
  <c r="H989" i="1"/>
  <c r="G990" i="1"/>
  <c r="P990" i="1" s="1"/>
  <c r="F991" i="1"/>
  <c r="K991" i="1" s="1"/>
  <c r="N991" i="1"/>
  <c r="C994" i="1"/>
  <c r="D994" i="1" s="1"/>
  <c r="I996" i="1"/>
  <c r="O996" i="1" s="1"/>
  <c r="H997" i="1"/>
  <c r="G998" i="1"/>
  <c r="O998" i="1" s="1"/>
  <c r="F999" i="1"/>
  <c r="K999" i="1" s="1"/>
  <c r="I981" i="1"/>
  <c r="O981" i="1" s="1"/>
  <c r="F984" i="1"/>
  <c r="K984" i="1" s="1"/>
  <c r="L986" i="1"/>
  <c r="I989" i="1"/>
  <c r="O989" i="1" s="1"/>
  <c r="H990" i="1"/>
  <c r="F992" i="1"/>
  <c r="K992" i="1" s="1"/>
  <c r="L994" i="1"/>
  <c r="I997" i="1"/>
  <c r="H998" i="1"/>
  <c r="G999" i="1"/>
  <c r="P999" i="1" s="1"/>
  <c r="F1000" i="1"/>
  <c r="K1000" i="1" s="1"/>
  <c r="I974" i="1"/>
  <c r="G976" i="1"/>
  <c r="O976" i="1" s="1"/>
  <c r="J981" i="1"/>
  <c r="I982" i="1"/>
  <c r="G984" i="1"/>
  <c r="P984" i="1" s="1"/>
  <c r="J989" i="1"/>
  <c r="I990" i="1"/>
  <c r="G992" i="1"/>
  <c r="O992" i="1" s="1"/>
  <c r="H999" i="1"/>
  <c r="G1000" i="1"/>
  <c r="H976" i="1"/>
  <c r="H984" i="1"/>
  <c r="F986" i="1"/>
  <c r="K986" i="1" s="1"/>
  <c r="M987" i="1"/>
  <c r="H992" i="1"/>
  <c r="F994" i="1"/>
  <c r="K994" i="1" s="1"/>
  <c r="M995" i="1"/>
  <c r="H1000" i="1"/>
  <c r="M925" i="1" l="1"/>
  <c r="O925" i="1"/>
  <c r="P941" i="1"/>
  <c r="Q796" i="1"/>
  <c r="M796" i="1"/>
  <c r="N796" i="1"/>
  <c r="E793" i="1"/>
  <c r="B793" i="1"/>
  <c r="N733" i="1"/>
  <c r="Q733" i="1"/>
  <c r="M733" i="1"/>
  <c r="E708" i="1"/>
  <c r="B708" i="1"/>
  <c r="N687" i="1"/>
  <c r="M687" i="1"/>
  <c r="Q687" i="1"/>
  <c r="B715" i="1"/>
  <c r="E715" i="1"/>
  <c r="N703" i="1"/>
  <c r="Q703" i="1"/>
  <c r="M703" i="1"/>
  <c r="Q573" i="1"/>
  <c r="N573" i="1"/>
  <c r="M573" i="1"/>
  <c r="B590" i="1"/>
  <c r="E590" i="1"/>
  <c r="E497" i="1"/>
  <c r="B497" i="1"/>
  <c r="B492" i="1"/>
  <c r="E492" i="1"/>
  <c r="N422" i="1"/>
  <c r="M422" i="1"/>
  <c r="Q422" i="1"/>
  <c r="B476" i="1"/>
  <c r="E476" i="1"/>
  <c r="B348" i="1"/>
  <c r="E348" i="1"/>
  <c r="B364" i="1"/>
  <c r="E364" i="1"/>
  <c r="E292" i="1"/>
  <c r="B292" i="1"/>
  <c r="Q22" i="1"/>
  <c r="N22" i="1"/>
  <c r="M22" i="1"/>
  <c r="N158" i="1"/>
  <c r="Q158" i="1"/>
  <c r="M158" i="1"/>
  <c r="E42" i="1"/>
  <c r="B42" i="1"/>
  <c r="M66" i="1"/>
  <c r="N66" i="1"/>
  <c r="Q66" i="1"/>
  <c r="Q976" i="1"/>
  <c r="M976" i="1"/>
  <c r="N976" i="1"/>
  <c r="P981" i="1"/>
  <c r="Q997" i="1"/>
  <c r="N997" i="1"/>
  <c r="M997" i="1"/>
  <c r="M971" i="1"/>
  <c r="B962" i="1"/>
  <c r="E962" i="1"/>
  <c r="P948" i="1"/>
  <c r="O993" i="1"/>
  <c r="E961" i="1"/>
  <c r="B961" i="1"/>
  <c r="B946" i="1"/>
  <c r="E946" i="1"/>
  <c r="E954" i="1"/>
  <c r="B954" i="1"/>
  <c r="Q918" i="1"/>
  <c r="N918" i="1"/>
  <c r="M918" i="1"/>
  <c r="M968" i="1"/>
  <c r="Q968" i="1"/>
  <c r="N968" i="1"/>
  <c r="P978" i="1"/>
  <c r="B938" i="1"/>
  <c r="E938" i="1"/>
  <c r="E915" i="1"/>
  <c r="B915" i="1"/>
  <c r="M935" i="1"/>
  <c r="O915" i="1"/>
  <c r="N942" i="1"/>
  <c r="Q942" i="1"/>
  <c r="M942" i="1"/>
  <c r="Q919" i="1"/>
  <c r="N919" i="1"/>
  <c r="M919" i="1"/>
  <c r="N928" i="1"/>
  <c r="Q928" i="1"/>
  <c r="M928" i="1"/>
  <c r="E887" i="1"/>
  <c r="B887" i="1"/>
  <c r="N920" i="1"/>
  <c r="Q920" i="1"/>
  <c r="M920" i="1"/>
  <c r="E930" i="1"/>
  <c r="B930" i="1"/>
  <c r="P923" i="1"/>
  <c r="O954" i="1"/>
  <c r="P912" i="1"/>
  <c r="Q871" i="1"/>
  <c r="N871" i="1"/>
  <c r="M871" i="1"/>
  <c r="M842" i="1"/>
  <c r="M880" i="1"/>
  <c r="E854" i="1"/>
  <c r="B854" i="1"/>
  <c r="P874" i="1"/>
  <c r="M898" i="1"/>
  <c r="O818" i="1"/>
  <c r="M818" i="1"/>
  <c r="N837" i="1"/>
  <c r="M837" i="1"/>
  <c r="Q837" i="1"/>
  <c r="Q788" i="1"/>
  <c r="N788" i="1"/>
  <c r="M788" i="1"/>
  <c r="E808" i="1"/>
  <c r="B808" i="1"/>
  <c r="B856" i="1"/>
  <c r="E856" i="1"/>
  <c r="O829" i="1"/>
  <c r="P819" i="1"/>
  <c r="M805" i="1"/>
  <c r="N798" i="1"/>
  <c r="Q798" i="1"/>
  <c r="M798" i="1"/>
  <c r="M783" i="1"/>
  <c r="Q783" i="1"/>
  <c r="N783" i="1"/>
  <c r="O754" i="1"/>
  <c r="M754" i="1"/>
  <c r="O858" i="1"/>
  <c r="M800" i="1"/>
  <c r="Q809" i="1"/>
  <c r="N809" i="1"/>
  <c r="M809" i="1"/>
  <c r="N830" i="1"/>
  <c r="M722" i="1"/>
  <c r="E790" i="1"/>
  <c r="B790" i="1"/>
  <c r="O696" i="1"/>
  <c r="M769" i="1"/>
  <c r="P731" i="1"/>
  <c r="O752" i="1"/>
  <c r="N729" i="1"/>
  <c r="E692" i="1"/>
  <c r="B692" i="1"/>
  <c r="O760" i="1"/>
  <c r="P699" i="1"/>
  <c r="P687" i="1"/>
  <c r="N753" i="1"/>
  <c r="M753" i="1"/>
  <c r="Q753" i="1"/>
  <c r="Q654" i="1"/>
  <c r="N654" i="1"/>
  <c r="M654" i="1"/>
  <c r="O683" i="1"/>
  <c r="N782" i="1"/>
  <c r="Q782" i="1"/>
  <c r="M782" i="1"/>
  <c r="E684" i="1"/>
  <c r="B684" i="1"/>
  <c r="M672" i="1"/>
  <c r="Q672" i="1"/>
  <c r="N672" i="1"/>
  <c r="B691" i="1"/>
  <c r="E691" i="1"/>
  <c r="O707" i="1"/>
  <c r="Q610" i="1"/>
  <c r="N610" i="1"/>
  <c r="M610" i="1"/>
  <c r="N665" i="1"/>
  <c r="Q665" i="1"/>
  <c r="M665" i="1"/>
  <c r="Q589" i="1"/>
  <c r="N589" i="1"/>
  <c r="M589" i="1"/>
  <c r="N657" i="1"/>
  <c r="M657" i="1"/>
  <c r="Q657" i="1"/>
  <c r="N628" i="1"/>
  <c r="M628" i="1"/>
  <c r="Q628" i="1"/>
  <c r="Q596" i="1"/>
  <c r="M596" i="1"/>
  <c r="N596" i="1"/>
  <c r="Q556" i="1"/>
  <c r="N556" i="1"/>
  <c r="M556" i="1"/>
  <c r="E656" i="1"/>
  <c r="B656" i="1"/>
  <c r="P646" i="1"/>
  <c r="M690" i="1"/>
  <c r="N690" i="1"/>
  <c r="Q690" i="1"/>
  <c r="Q664" i="1"/>
  <c r="N664" i="1"/>
  <c r="M664" i="1"/>
  <c r="N634" i="1"/>
  <c r="M634" i="1"/>
  <c r="Q634" i="1"/>
  <c r="P610" i="1"/>
  <c r="N582" i="1"/>
  <c r="Q582" i="1"/>
  <c r="M582" i="1"/>
  <c r="Q565" i="1"/>
  <c r="N565" i="1"/>
  <c r="M565" i="1"/>
  <c r="M557" i="1"/>
  <c r="Q557" i="1"/>
  <c r="N557" i="1"/>
  <c r="E548" i="1"/>
  <c r="B548" i="1"/>
  <c r="Q494" i="1"/>
  <c r="M494" i="1"/>
  <c r="N494" i="1"/>
  <c r="N630" i="1"/>
  <c r="Q630" i="1"/>
  <c r="M630" i="1"/>
  <c r="P598" i="1"/>
  <c r="O655" i="1"/>
  <c r="N575" i="1"/>
  <c r="M641" i="1"/>
  <c r="Q641" i="1"/>
  <c r="N641" i="1"/>
  <c r="Q619" i="1"/>
  <c r="N619" i="1"/>
  <c r="M619" i="1"/>
  <c r="O597" i="1"/>
  <c r="P581" i="1"/>
  <c r="P605" i="1"/>
  <c r="E575" i="1"/>
  <c r="B575" i="1"/>
  <c r="E559" i="1"/>
  <c r="B559" i="1"/>
  <c r="P532" i="1"/>
  <c r="B472" i="1"/>
  <c r="E472" i="1"/>
  <c r="P520" i="1"/>
  <c r="O459" i="1"/>
  <c r="Q459" i="1"/>
  <c r="M459" i="1"/>
  <c r="O427" i="1"/>
  <c r="Q427" i="1"/>
  <c r="O488" i="1"/>
  <c r="E567" i="1"/>
  <c r="B567" i="1"/>
  <c r="N488" i="1"/>
  <c r="Q537" i="1"/>
  <c r="B524" i="1"/>
  <c r="E524" i="1"/>
  <c r="P489" i="1"/>
  <c r="B467" i="1"/>
  <c r="E467" i="1"/>
  <c r="P569" i="1"/>
  <c r="O540" i="1"/>
  <c r="O536" i="1"/>
  <c r="M523" i="1"/>
  <c r="Q523" i="1"/>
  <c r="N523" i="1"/>
  <c r="M496" i="1"/>
  <c r="B484" i="1"/>
  <c r="E484" i="1"/>
  <c r="O471" i="1"/>
  <c r="Q447" i="1"/>
  <c r="P490" i="1"/>
  <c r="E457" i="1"/>
  <c r="B457" i="1"/>
  <c r="E433" i="1"/>
  <c r="B433" i="1"/>
  <c r="E416" i="1"/>
  <c r="B416" i="1"/>
  <c r="B516" i="1"/>
  <c r="E516" i="1"/>
  <c r="Q418" i="1"/>
  <c r="E407" i="1"/>
  <c r="B407" i="1"/>
  <c r="E332" i="1"/>
  <c r="B332" i="1"/>
  <c r="E300" i="1"/>
  <c r="B300" i="1"/>
  <c r="Q239" i="1"/>
  <c r="M239" i="1"/>
  <c r="N239" i="1"/>
  <c r="M500" i="1"/>
  <c r="M455" i="1"/>
  <c r="E527" i="1"/>
  <c r="B527" i="1"/>
  <c r="O454" i="1"/>
  <c r="N520" i="1"/>
  <c r="P504" i="1"/>
  <c r="M425" i="1"/>
  <c r="Q425" i="1"/>
  <c r="N425" i="1"/>
  <c r="B396" i="1"/>
  <c r="E396" i="1"/>
  <c r="E374" i="1"/>
  <c r="B374" i="1"/>
  <c r="E314" i="1"/>
  <c r="B314" i="1"/>
  <c r="E313" i="1"/>
  <c r="B313" i="1"/>
  <c r="M300" i="1"/>
  <c r="N289" i="1"/>
  <c r="Q289" i="1"/>
  <c r="M289" i="1"/>
  <c r="E274" i="1"/>
  <c r="B274" i="1"/>
  <c r="N250" i="1"/>
  <c r="M250" i="1"/>
  <c r="Q250" i="1"/>
  <c r="E345" i="1"/>
  <c r="B345" i="1"/>
  <c r="E329" i="1"/>
  <c r="B329" i="1"/>
  <c r="B309" i="1"/>
  <c r="E309" i="1"/>
  <c r="E241" i="1"/>
  <c r="B241" i="1"/>
  <c r="M223" i="1"/>
  <c r="O223" i="1"/>
  <c r="Q223" i="1"/>
  <c r="Q199" i="1"/>
  <c r="O199" i="1"/>
  <c r="M199" i="1"/>
  <c r="O406" i="1"/>
  <c r="M322" i="1"/>
  <c r="N288" i="1"/>
  <c r="M288" i="1"/>
  <c r="Q288" i="1"/>
  <c r="Q377" i="1"/>
  <c r="N314" i="1"/>
  <c r="M314" i="1"/>
  <c r="Q314" i="1"/>
  <c r="B277" i="1"/>
  <c r="E277" i="1"/>
  <c r="N364" i="1"/>
  <c r="M364" i="1"/>
  <c r="Q364" i="1"/>
  <c r="P269" i="1"/>
  <c r="E424" i="1"/>
  <c r="B424" i="1"/>
  <c r="O402" i="1"/>
  <c r="E322" i="1"/>
  <c r="B322" i="1"/>
  <c r="M312" i="1"/>
  <c r="Q312" i="1"/>
  <c r="N312" i="1"/>
  <c r="E298" i="1"/>
  <c r="B298" i="1"/>
  <c r="P283" i="1"/>
  <c r="Q264" i="1"/>
  <c r="N264" i="1"/>
  <c r="M264" i="1"/>
  <c r="N257" i="1"/>
  <c r="P233" i="1"/>
  <c r="N202" i="1"/>
  <c r="O236" i="1"/>
  <c r="B209" i="1"/>
  <c r="E209" i="1"/>
  <c r="O317" i="1"/>
  <c r="M284" i="1"/>
  <c r="P253" i="1"/>
  <c r="O228" i="1"/>
  <c r="Q224" i="1"/>
  <c r="O191" i="1"/>
  <c r="M191" i="1"/>
  <c r="Q191" i="1"/>
  <c r="P296" i="1"/>
  <c r="O183" i="1"/>
  <c r="P204" i="1"/>
  <c r="B130" i="1"/>
  <c r="E130" i="1"/>
  <c r="N184" i="1"/>
  <c r="M184" i="1"/>
  <c r="Q184" i="1"/>
  <c r="O151" i="1"/>
  <c r="B43" i="1"/>
  <c r="E43" i="1"/>
  <c r="P210" i="1"/>
  <c r="E165" i="1"/>
  <c r="B165" i="1"/>
  <c r="P158" i="1"/>
  <c r="N120" i="1"/>
  <c r="M120" i="1"/>
  <c r="Q120" i="1"/>
  <c r="O244" i="1"/>
  <c r="B179" i="1"/>
  <c r="E179" i="1"/>
  <c r="Q173" i="1"/>
  <c r="N173" i="1"/>
  <c r="M173" i="1"/>
  <c r="N159" i="1"/>
  <c r="Q108" i="1"/>
  <c r="O74" i="1"/>
  <c r="Q51" i="1"/>
  <c r="M51" i="1"/>
  <c r="N51" i="1"/>
  <c r="B163" i="1"/>
  <c r="E163" i="1"/>
  <c r="E160" i="1"/>
  <c r="B160" i="1"/>
  <c r="M148" i="1"/>
  <c r="M74" i="1"/>
  <c r="Q74" i="1"/>
  <c r="N74" i="1"/>
  <c r="M65" i="1"/>
  <c r="O65" i="1"/>
  <c r="M25" i="1"/>
  <c r="O25" i="1"/>
  <c r="P147" i="1"/>
  <c r="O15" i="1"/>
  <c r="P195" i="1"/>
  <c r="E144" i="1"/>
  <c r="B144" i="1"/>
  <c r="O129" i="1"/>
  <c r="Q102" i="1"/>
  <c r="N102" i="1"/>
  <c r="M102" i="1"/>
  <c r="N91" i="1"/>
  <c r="M91" i="1"/>
  <c r="Q91" i="1"/>
  <c r="B38" i="1"/>
  <c r="E38" i="1"/>
  <c r="E6" i="1"/>
  <c r="B6" i="1"/>
  <c r="Q340" i="1"/>
  <c r="Q148" i="1"/>
  <c r="P114" i="1"/>
  <c r="P38" i="1"/>
  <c r="O70" i="1"/>
  <c r="N124" i="1"/>
  <c r="O14" i="1"/>
  <c r="Q948" i="1"/>
  <c r="N948" i="1"/>
  <c r="M948" i="1"/>
  <c r="E953" i="1"/>
  <c r="B953" i="1"/>
  <c r="Q847" i="1"/>
  <c r="N847" i="1"/>
  <c r="M847" i="1"/>
  <c r="E848" i="1"/>
  <c r="B848" i="1"/>
  <c r="E876" i="1"/>
  <c r="B876" i="1"/>
  <c r="N770" i="1"/>
  <c r="M770" i="1"/>
  <c r="Q770" i="1"/>
  <c r="N731" i="1"/>
  <c r="M731" i="1"/>
  <c r="Q731" i="1"/>
  <c r="M751" i="1"/>
  <c r="N707" i="1"/>
  <c r="Q707" i="1"/>
  <c r="M707" i="1"/>
  <c r="B615" i="1"/>
  <c r="E615" i="1"/>
  <c r="N648" i="1"/>
  <c r="M648" i="1"/>
  <c r="Q648" i="1"/>
  <c r="M623" i="1"/>
  <c r="Q623" i="1"/>
  <c r="N623" i="1"/>
  <c r="N481" i="1"/>
  <c r="M481" i="1"/>
  <c r="Q481" i="1"/>
  <c r="B578" i="1"/>
  <c r="E578" i="1"/>
  <c r="N473" i="1"/>
  <c r="M473" i="1"/>
  <c r="Q473" i="1"/>
  <c r="N465" i="1"/>
  <c r="M465" i="1"/>
  <c r="Q465" i="1"/>
  <c r="E446" i="1"/>
  <c r="B446" i="1"/>
  <c r="O316" i="1"/>
  <c r="M316" i="1"/>
  <c r="E268" i="1"/>
  <c r="B268" i="1"/>
  <c r="E315" i="1"/>
  <c r="B315" i="1"/>
  <c r="N256" i="1"/>
  <c r="Q256" i="1"/>
  <c r="M256" i="1"/>
  <c r="N211" i="1"/>
  <c r="Q211" i="1"/>
  <c r="M211" i="1"/>
  <c r="N258" i="1"/>
  <c r="M258" i="1"/>
  <c r="Q258" i="1"/>
  <c r="Q21" i="1"/>
  <c r="N21" i="1"/>
  <c r="M21" i="1"/>
  <c r="E47" i="1"/>
  <c r="B47" i="1"/>
  <c r="B95" i="1"/>
  <c r="E95" i="1"/>
  <c r="Q1000" i="1"/>
  <c r="N1000" i="1"/>
  <c r="M1000" i="1"/>
  <c r="Q990" i="1"/>
  <c r="N990" i="1"/>
  <c r="M990" i="1"/>
  <c r="N982" i="1"/>
  <c r="Q972" i="1"/>
  <c r="N972" i="1"/>
  <c r="M972" i="1"/>
  <c r="Q973" i="1"/>
  <c r="N973" i="1"/>
  <c r="M973" i="1"/>
  <c r="P998" i="1"/>
  <c r="P993" i="1"/>
  <c r="O917" i="1"/>
  <c r="M917" i="1"/>
  <c r="N985" i="1"/>
  <c r="M985" i="1"/>
  <c r="Q985" i="1"/>
  <c r="E978" i="1"/>
  <c r="B978" i="1"/>
  <c r="Q910" i="1"/>
  <c r="N910" i="1"/>
  <c r="M910" i="1"/>
  <c r="E911" i="1"/>
  <c r="B911" i="1"/>
  <c r="Q932" i="1"/>
  <c r="N932" i="1"/>
  <c r="M932" i="1"/>
  <c r="O932" i="1"/>
  <c r="M906" i="1"/>
  <c r="E952" i="1"/>
  <c r="B952" i="1"/>
  <c r="P915" i="1"/>
  <c r="M938" i="1"/>
  <c r="E923" i="1"/>
  <c r="B923" i="1"/>
  <c r="B859" i="1"/>
  <c r="E859" i="1"/>
  <c r="N877" i="1"/>
  <c r="M877" i="1"/>
  <c r="Q877" i="1"/>
  <c r="N867" i="1"/>
  <c r="O884" i="1"/>
  <c r="O840" i="1"/>
  <c r="N876" i="1"/>
  <c r="M876" i="1"/>
  <c r="Q876" i="1"/>
  <c r="N845" i="1"/>
  <c r="M845" i="1"/>
  <c r="Q845" i="1"/>
  <c r="E807" i="1"/>
  <c r="B807" i="1"/>
  <c r="M840" i="1"/>
  <c r="Q840" i="1"/>
  <c r="N840" i="1"/>
  <c r="P816" i="1"/>
  <c r="M792" i="1"/>
  <c r="Q792" i="1"/>
  <c r="N792" i="1"/>
  <c r="O831" i="1"/>
  <c r="B769" i="1"/>
  <c r="E769" i="1"/>
  <c r="B770" i="1"/>
  <c r="E770" i="1"/>
  <c r="P794" i="1"/>
  <c r="E774" i="1"/>
  <c r="B774" i="1"/>
  <c r="N790" i="1"/>
  <c r="Q790" i="1"/>
  <c r="M790" i="1"/>
  <c r="M760" i="1"/>
  <c r="Q760" i="1"/>
  <c r="N760" i="1"/>
  <c r="M768" i="1"/>
  <c r="Q768" i="1"/>
  <c r="N768" i="1"/>
  <c r="O688" i="1"/>
  <c r="M688" i="1"/>
  <c r="N741" i="1"/>
  <c r="Q741" i="1"/>
  <c r="M741" i="1"/>
  <c r="B729" i="1"/>
  <c r="E729" i="1"/>
  <c r="M744" i="1"/>
  <c r="Q744" i="1"/>
  <c r="N744" i="1"/>
  <c r="P729" i="1"/>
  <c r="P741" i="1"/>
  <c r="P721" i="1"/>
  <c r="M762" i="1"/>
  <c r="B687" i="1"/>
  <c r="E687" i="1"/>
  <c r="O753" i="1"/>
  <c r="Q646" i="1"/>
  <c r="N646" i="1"/>
  <c r="M646" i="1"/>
  <c r="N727" i="1"/>
  <c r="Q727" i="1"/>
  <c r="M727" i="1"/>
  <c r="M704" i="1"/>
  <c r="Q680" i="1"/>
  <c r="N680" i="1"/>
  <c r="M680" i="1"/>
  <c r="E650" i="1"/>
  <c r="B650" i="1"/>
  <c r="O782" i="1"/>
  <c r="N757" i="1"/>
  <c r="Q757" i="1"/>
  <c r="M757" i="1"/>
  <c r="M668" i="1"/>
  <c r="O668" i="1"/>
  <c r="Q652" i="1"/>
  <c r="N652" i="1"/>
  <c r="M652" i="1"/>
  <c r="N688" i="1"/>
  <c r="E706" i="1"/>
  <c r="B706" i="1"/>
  <c r="B703" i="1"/>
  <c r="E703" i="1"/>
  <c r="P707" i="1"/>
  <c r="M674" i="1"/>
  <c r="Q674" i="1"/>
  <c r="N674" i="1"/>
  <c r="B636" i="1"/>
  <c r="E636" i="1"/>
  <c r="O665" i="1"/>
  <c r="Q612" i="1"/>
  <c r="N612" i="1"/>
  <c r="M612" i="1"/>
  <c r="P626" i="1"/>
  <c r="P632" i="1"/>
  <c r="P589" i="1"/>
  <c r="B570" i="1"/>
  <c r="E570" i="1"/>
  <c r="Q542" i="1"/>
  <c r="N576" i="1"/>
  <c r="M576" i="1"/>
  <c r="Q576" i="1"/>
  <c r="Q486" i="1"/>
  <c r="N486" i="1"/>
  <c r="M486" i="1"/>
  <c r="B598" i="1"/>
  <c r="E598" i="1"/>
  <c r="N574" i="1"/>
  <c r="Q574" i="1"/>
  <c r="M574" i="1"/>
  <c r="P704" i="1"/>
  <c r="O641" i="1"/>
  <c r="O619" i="1"/>
  <c r="Q538" i="1"/>
  <c r="N647" i="1"/>
  <c r="M647" i="1"/>
  <c r="Q647" i="1"/>
  <c r="M593" i="1"/>
  <c r="Q593" i="1"/>
  <c r="N593" i="1"/>
  <c r="O574" i="1"/>
  <c r="P594" i="1"/>
  <c r="Q514" i="1"/>
  <c r="E507" i="1"/>
  <c r="B507" i="1"/>
  <c r="Q492" i="1"/>
  <c r="N492" i="1"/>
  <c r="M492" i="1"/>
  <c r="P576" i="1"/>
  <c r="B532" i="1"/>
  <c r="E532" i="1"/>
  <c r="Q531" i="1"/>
  <c r="N531" i="1"/>
  <c r="M531" i="1"/>
  <c r="B520" i="1"/>
  <c r="E520" i="1"/>
  <c r="Q458" i="1"/>
  <c r="N458" i="1"/>
  <c r="M458" i="1"/>
  <c r="Q426" i="1"/>
  <c r="N426" i="1"/>
  <c r="M426" i="1"/>
  <c r="O371" i="1"/>
  <c r="M371" i="1"/>
  <c r="P558" i="1"/>
  <c r="M522" i="1"/>
  <c r="E483" i="1"/>
  <c r="B483" i="1"/>
  <c r="O480" i="1"/>
  <c r="E584" i="1"/>
  <c r="B584" i="1"/>
  <c r="P565" i="1"/>
  <c r="M537" i="1"/>
  <c r="Q521" i="1"/>
  <c r="M545" i="1"/>
  <c r="E540" i="1"/>
  <c r="B540" i="1"/>
  <c r="O531" i="1"/>
  <c r="E523" i="1"/>
  <c r="B523" i="1"/>
  <c r="N483" i="1"/>
  <c r="M483" i="1"/>
  <c r="Q483" i="1"/>
  <c r="P456" i="1"/>
  <c r="O463" i="1"/>
  <c r="O368" i="1"/>
  <c r="N415" i="1"/>
  <c r="M415" i="1"/>
  <c r="Q415" i="1"/>
  <c r="N358" i="1"/>
  <c r="Q358" i="1"/>
  <c r="M358" i="1"/>
  <c r="P575" i="1"/>
  <c r="Q528" i="1"/>
  <c r="Q513" i="1"/>
  <c r="N350" i="1"/>
  <c r="M350" i="1"/>
  <c r="Q350" i="1"/>
  <c r="Q327" i="1"/>
  <c r="N327" i="1"/>
  <c r="M327" i="1"/>
  <c r="Q295" i="1"/>
  <c r="N295" i="1"/>
  <c r="M295" i="1"/>
  <c r="M433" i="1"/>
  <c r="Q433" i="1"/>
  <c r="N433" i="1"/>
  <c r="Q479" i="1"/>
  <c r="N479" i="1"/>
  <c r="M479" i="1"/>
  <c r="N446" i="1"/>
  <c r="M446" i="1"/>
  <c r="Q446" i="1"/>
  <c r="E454" i="1"/>
  <c r="B454" i="1"/>
  <c r="N414" i="1"/>
  <c r="M414" i="1"/>
  <c r="Q414" i="1"/>
  <c r="O392" i="1"/>
  <c r="Q392" i="1"/>
  <c r="P347" i="1"/>
  <c r="Q347" i="1"/>
  <c r="M512" i="1"/>
  <c r="O425" i="1"/>
  <c r="Q269" i="1"/>
  <c r="N269" i="1"/>
  <c r="M269" i="1"/>
  <c r="Q369" i="1"/>
  <c r="E328" i="1"/>
  <c r="B328" i="1"/>
  <c r="O312" i="1"/>
  <c r="B288" i="1"/>
  <c r="E288" i="1"/>
  <c r="Q419" i="1"/>
  <c r="Q387" i="1"/>
  <c r="N305" i="1"/>
  <c r="Q305" i="1"/>
  <c r="M305" i="1"/>
  <c r="B293" i="1"/>
  <c r="E293" i="1"/>
  <c r="E266" i="1"/>
  <c r="B266" i="1"/>
  <c r="Q197" i="1"/>
  <c r="N197" i="1"/>
  <c r="M197" i="1"/>
  <c r="P406" i="1"/>
  <c r="E337" i="1"/>
  <c r="B337" i="1"/>
  <c r="E306" i="1"/>
  <c r="B306" i="1"/>
  <c r="Q331" i="1"/>
  <c r="O288" i="1"/>
  <c r="B269" i="1"/>
  <c r="E269" i="1"/>
  <c r="M308" i="1"/>
  <c r="N274" i="1"/>
  <c r="M274" i="1"/>
  <c r="Q274" i="1"/>
  <c r="P228" i="1"/>
  <c r="Q228" i="1"/>
  <c r="O328" i="1"/>
  <c r="E248" i="1"/>
  <c r="B248" i="1"/>
  <c r="O241" i="1"/>
  <c r="B229" i="1"/>
  <c r="E229" i="1"/>
  <c r="Q221" i="1"/>
  <c r="N221" i="1"/>
  <c r="M221" i="1"/>
  <c r="Q273" i="1"/>
  <c r="M217" i="1"/>
  <c r="O217" i="1"/>
  <c r="N313" i="1"/>
  <c r="E234" i="1"/>
  <c r="B234" i="1"/>
  <c r="P167" i="1"/>
  <c r="P273" i="1"/>
  <c r="B253" i="1"/>
  <c r="E253" i="1"/>
  <c r="M227" i="1"/>
  <c r="N212" i="1"/>
  <c r="M193" i="1"/>
  <c r="Q193" i="1"/>
  <c r="N193" i="1"/>
  <c r="E360" i="1"/>
  <c r="B360" i="1"/>
  <c r="M140" i="1"/>
  <c r="O140" i="1"/>
  <c r="M181" i="1"/>
  <c r="O190" i="1"/>
  <c r="O184" i="1"/>
  <c r="Q62" i="1"/>
  <c r="N62" i="1"/>
  <c r="M62" i="1"/>
  <c r="Q14" i="1"/>
  <c r="N14" i="1"/>
  <c r="M14" i="1"/>
  <c r="M210" i="1"/>
  <c r="N210" i="1"/>
  <c r="Q210" i="1"/>
  <c r="O163" i="1"/>
  <c r="Q163" i="1"/>
  <c r="E146" i="1"/>
  <c r="B146" i="1"/>
  <c r="Q139" i="1"/>
  <c r="P139" i="1"/>
  <c r="M116" i="1"/>
  <c r="Q116" i="1"/>
  <c r="N116" i="1"/>
  <c r="M105" i="1"/>
  <c r="Q105" i="1"/>
  <c r="N105" i="1"/>
  <c r="E82" i="1"/>
  <c r="B82" i="1"/>
  <c r="Q61" i="1"/>
  <c r="N61" i="1"/>
  <c r="M61" i="1"/>
  <c r="E50" i="1"/>
  <c r="B50" i="1"/>
  <c r="Q29" i="1"/>
  <c r="N29" i="1"/>
  <c r="M29" i="1"/>
  <c r="E18" i="1"/>
  <c r="B18" i="1"/>
  <c r="O35" i="1"/>
  <c r="M35" i="1"/>
  <c r="P284" i="1"/>
  <c r="M161" i="1"/>
  <c r="M147" i="1"/>
  <c r="N147" i="1"/>
  <c r="Q147" i="1"/>
  <c r="M233" i="1"/>
  <c r="O143" i="1"/>
  <c r="P257" i="1"/>
  <c r="E105" i="1"/>
  <c r="B105" i="1"/>
  <c r="E94" i="1"/>
  <c r="B94" i="1"/>
  <c r="N82" i="1"/>
  <c r="M82" i="1"/>
  <c r="Q82" i="1"/>
  <c r="M73" i="1"/>
  <c r="O73" i="1"/>
  <c r="E55" i="1"/>
  <c r="B55" i="1"/>
  <c r="M34" i="1"/>
  <c r="Q34" i="1"/>
  <c r="N34" i="1"/>
  <c r="E23" i="1"/>
  <c r="B23" i="1"/>
  <c r="M2" i="1"/>
  <c r="N2" i="1"/>
  <c r="Q2" i="1"/>
  <c r="E147" i="1"/>
  <c r="B147" i="1"/>
  <c r="O233" i="1"/>
  <c r="B195" i="1"/>
  <c r="E195" i="1"/>
  <c r="N143" i="1"/>
  <c r="M123" i="1"/>
  <c r="N123" i="1"/>
  <c r="Q123" i="1"/>
  <c r="P79" i="1"/>
  <c r="P31" i="1"/>
  <c r="Q24" i="1"/>
  <c r="P187" i="1"/>
  <c r="M129" i="1"/>
  <c r="P54" i="1"/>
  <c r="E986" i="1"/>
  <c r="B986" i="1"/>
  <c r="M866" i="1"/>
  <c r="Q866" i="1"/>
  <c r="N866" i="1"/>
  <c r="E727" i="1"/>
  <c r="B727" i="1"/>
  <c r="Q618" i="1"/>
  <c r="N618" i="1"/>
  <c r="M618" i="1"/>
  <c r="E649" i="1"/>
  <c r="B649" i="1"/>
  <c r="Q627" i="1"/>
  <c r="N627" i="1"/>
  <c r="M627" i="1"/>
  <c r="N440" i="1"/>
  <c r="Q440" i="1"/>
  <c r="M440" i="1"/>
  <c r="M551" i="1"/>
  <c r="Q551" i="1"/>
  <c r="N551" i="1"/>
  <c r="M409" i="1"/>
  <c r="Q409" i="1"/>
  <c r="N409" i="1"/>
  <c r="Q303" i="1"/>
  <c r="N303" i="1"/>
  <c r="M303" i="1"/>
  <c r="E330" i="1"/>
  <c r="B330" i="1"/>
  <c r="M275" i="1"/>
  <c r="Q275" i="1"/>
  <c r="N275" i="1"/>
  <c r="B325" i="1"/>
  <c r="E325" i="1"/>
  <c r="Q272" i="1"/>
  <c r="N272" i="1"/>
  <c r="M272" i="1"/>
  <c r="N285" i="1"/>
  <c r="M285" i="1"/>
  <c r="Q285" i="1"/>
  <c r="E219" i="1"/>
  <c r="B219" i="1"/>
  <c r="O103" i="1"/>
  <c r="Q200" i="1"/>
  <c r="E74" i="1"/>
  <c r="B74" i="1"/>
  <c r="M26" i="1"/>
  <c r="N26" i="1"/>
  <c r="Q26" i="1"/>
  <c r="N160" i="1"/>
  <c r="M160" i="1"/>
  <c r="Q160" i="1"/>
  <c r="Q999" i="1"/>
  <c r="N999" i="1"/>
  <c r="M999" i="1"/>
  <c r="O974" i="1"/>
  <c r="M974" i="1"/>
  <c r="E994" i="1"/>
  <c r="B994" i="1"/>
  <c r="B970" i="1"/>
  <c r="E970" i="1"/>
  <c r="E977" i="1"/>
  <c r="B977" i="1"/>
  <c r="O958" i="1"/>
  <c r="N941" i="1"/>
  <c r="E993" i="1"/>
  <c r="B993" i="1"/>
  <c r="N951" i="1"/>
  <c r="M951" i="1"/>
  <c r="Q951" i="1"/>
  <c r="E907" i="1"/>
  <c r="B907" i="1"/>
  <c r="N952" i="1"/>
  <c r="M952" i="1"/>
  <c r="Q952" i="1"/>
  <c r="N897" i="1"/>
  <c r="M897" i="1"/>
  <c r="Q897" i="1"/>
  <c r="N930" i="1"/>
  <c r="M930" i="1"/>
  <c r="Q930" i="1"/>
  <c r="N900" i="1"/>
  <c r="M900" i="1"/>
  <c r="Q900" i="1"/>
  <c r="N888" i="1"/>
  <c r="M888" i="1"/>
  <c r="Q888" i="1"/>
  <c r="M914" i="1"/>
  <c r="Q914" i="1"/>
  <c r="N914" i="1"/>
  <c r="E878" i="1"/>
  <c r="B878" i="1"/>
  <c r="Q855" i="1"/>
  <c r="N855" i="1"/>
  <c r="M855" i="1"/>
  <c r="Q839" i="1"/>
  <c r="N839" i="1"/>
  <c r="M839" i="1"/>
  <c r="B894" i="1"/>
  <c r="E894" i="1"/>
  <c r="B863" i="1"/>
  <c r="E863" i="1"/>
  <c r="E899" i="1"/>
  <c r="B899" i="1"/>
  <c r="Q859" i="1"/>
  <c r="N859" i="1"/>
  <c r="M859" i="1"/>
  <c r="P884" i="1"/>
  <c r="P896" i="1"/>
  <c r="M848" i="1"/>
  <c r="Q848" i="1"/>
  <c r="N848" i="1"/>
  <c r="N835" i="1"/>
  <c r="M835" i="1"/>
  <c r="Q835" i="1"/>
  <c r="O833" i="1"/>
  <c r="M833" i="1"/>
  <c r="E813" i="1"/>
  <c r="B813" i="1"/>
  <c r="E822" i="1"/>
  <c r="B822" i="1"/>
  <c r="P832" i="1"/>
  <c r="E789" i="1"/>
  <c r="B789" i="1"/>
  <c r="Q747" i="1"/>
  <c r="M747" i="1"/>
  <c r="N747" i="1"/>
  <c r="M810" i="1"/>
  <c r="B794" i="1"/>
  <c r="E794" i="1"/>
  <c r="N838" i="1"/>
  <c r="M752" i="1"/>
  <c r="Q752" i="1"/>
  <c r="N752" i="1"/>
  <c r="E760" i="1"/>
  <c r="B760" i="1"/>
  <c r="E749" i="1"/>
  <c r="B749" i="1"/>
  <c r="E744" i="1"/>
  <c r="B744" i="1"/>
  <c r="O750" i="1"/>
  <c r="N709" i="1"/>
  <c r="M709" i="1"/>
  <c r="Q709" i="1"/>
  <c r="B765" i="1"/>
  <c r="E765" i="1"/>
  <c r="N711" i="1"/>
  <c r="M711" i="1"/>
  <c r="Q711" i="1"/>
  <c r="O691" i="1"/>
  <c r="P778" i="1"/>
  <c r="M677" i="1"/>
  <c r="Q677" i="1"/>
  <c r="N677" i="1"/>
  <c r="M693" i="1"/>
  <c r="Q693" i="1"/>
  <c r="N693" i="1"/>
  <c r="M683" i="1"/>
  <c r="Q683" i="1"/>
  <c r="N683" i="1"/>
  <c r="M651" i="1"/>
  <c r="O651" i="1"/>
  <c r="M708" i="1"/>
  <c r="Q679" i="1"/>
  <c r="N679" i="1"/>
  <c r="M679" i="1"/>
  <c r="N699" i="1"/>
  <c r="B707" i="1"/>
  <c r="E707" i="1"/>
  <c r="B623" i="1"/>
  <c r="E623" i="1"/>
  <c r="Q581" i="1"/>
  <c r="N581" i="1"/>
  <c r="M581" i="1"/>
  <c r="E640" i="1"/>
  <c r="B640" i="1"/>
  <c r="P657" i="1"/>
  <c r="N695" i="1"/>
  <c r="M695" i="1"/>
  <c r="Q695" i="1"/>
  <c r="N608" i="1"/>
  <c r="M608" i="1"/>
  <c r="Q608" i="1"/>
  <c r="B574" i="1"/>
  <c r="E574" i="1"/>
  <c r="B606" i="1"/>
  <c r="E606" i="1"/>
  <c r="N586" i="1"/>
  <c r="M586" i="1"/>
  <c r="Q586" i="1"/>
  <c r="Q544" i="1"/>
  <c r="N544" i="1"/>
  <c r="M544" i="1"/>
  <c r="Q478" i="1"/>
  <c r="N478" i="1"/>
  <c r="M478" i="1"/>
  <c r="M625" i="1"/>
  <c r="N590" i="1"/>
  <c r="Q590" i="1"/>
  <c r="M590" i="1"/>
  <c r="P641" i="1"/>
  <c r="E627" i="1"/>
  <c r="B627" i="1"/>
  <c r="E619" i="1"/>
  <c r="B619" i="1"/>
  <c r="E593" i="1"/>
  <c r="B593" i="1"/>
  <c r="E573" i="1"/>
  <c r="B573" i="1"/>
  <c r="E552" i="1"/>
  <c r="B552" i="1"/>
  <c r="B594" i="1"/>
  <c r="E594" i="1"/>
  <c r="M514" i="1"/>
  <c r="B468" i="1"/>
  <c r="E468" i="1"/>
  <c r="E531" i="1"/>
  <c r="B531" i="1"/>
  <c r="E491" i="1"/>
  <c r="B491" i="1"/>
  <c r="O451" i="1"/>
  <c r="M451" i="1"/>
  <c r="O363" i="1"/>
  <c r="M363" i="1"/>
  <c r="Q535" i="1"/>
  <c r="N535" i="1"/>
  <c r="M535" i="1"/>
  <c r="E512" i="1"/>
  <c r="B512" i="1"/>
  <c r="N567" i="1"/>
  <c r="M567" i="1"/>
  <c r="Q567" i="1"/>
  <c r="E475" i="1"/>
  <c r="B475" i="1"/>
  <c r="M521" i="1"/>
  <c r="E543" i="1"/>
  <c r="B543" i="1"/>
  <c r="Q511" i="1"/>
  <c r="N511" i="1"/>
  <c r="M511" i="1"/>
  <c r="P481" i="1"/>
  <c r="Q388" i="1"/>
  <c r="N388" i="1"/>
  <c r="M388" i="1"/>
  <c r="Q354" i="1"/>
  <c r="N354" i="1"/>
  <c r="M354" i="1"/>
  <c r="M443" i="1"/>
  <c r="E432" i="1"/>
  <c r="B432" i="1"/>
  <c r="M417" i="1"/>
  <c r="Q417" i="1"/>
  <c r="N417" i="1"/>
  <c r="Q363" i="1"/>
  <c r="E346" i="1"/>
  <c r="B346" i="1"/>
  <c r="E324" i="1"/>
  <c r="B324" i="1"/>
  <c r="Q287" i="1"/>
  <c r="N287" i="1"/>
  <c r="M287" i="1"/>
  <c r="P410" i="1"/>
  <c r="Q549" i="1"/>
  <c r="Q474" i="1"/>
  <c r="N398" i="1"/>
  <c r="Q398" i="1"/>
  <c r="M398" i="1"/>
  <c r="E368" i="1"/>
  <c r="B368" i="1"/>
  <c r="O569" i="1"/>
  <c r="Q411" i="1"/>
  <c r="Q512" i="1"/>
  <c r="N382" i="1"/>
  <c r="Q382" i="1"/>
  <c r="M382" i="1"/>
  <c r="M385" i="1"/>
  <c r="Q385" i="1"/>
  <c r="N385" i="1"/>
  <c r="O264" i="1"/>
  <c r="Q323" i="1"/>
  <c r="N240" i="1"/>
  <c r="Q240" i="1"/>
  <c r="M240" i="1"/>
  <c r="O410" i="1"/>
  <c r="E291" i="1"/>
  <c r="B291" i="1"/>
  <c r="P216" i="1"/>
  <c r="Q216" i="1"/>
  <c r="Q189" i="1"/>
  <c r="N189" i="1"/>
  <c r="M189" i="1"/>
  <c r="O321" i="1"/>
  <c r="B285" i="1"/>
  <c r="E285" i="1"/>
  <c r="M331" i="1"/>
  <c r="O304" i="1"/>
  <c r="Q284" i="1"/>
  <c r="M353" i="1"/>
  <c r="N353" i="1"/>
  <c r="Q353" i="1"/>
  <c r="Q333" i="1"/>
  <c r="N333" i="1"/>
  <c r="M333" i="1"/>
  <c r="E399" i="1"/>
  <c r="B399" i="1"/>
  <c r="E321" i="1"/>
  <c r="B321" i="1"/>
  <c r="Q293" i="1"/>
  <c r="P261" i="1"/>
  <c r="P220" i="1"/>
  <c r="Q220" i="1"/>
  <c r="N260" i="1"/>
  <c r="Q260" i="1"/>
  <c r="M260" i="1"/>
  <c r="N242" i="1"/>
  <c r="M242" i="1"/>
  <c r="Q242" i="1"/>
  <c r="B213" i="1"/>
  <c r="E213" i="1"/>
  <c r="E168" i="1"/>
  <c r="B168" i="1"/>
  <c r="Q307" i="1"/>
  <c r="E267" i="1"/>
  <c r="B267" i="1"/>
  <c r="Q259" i="1"/>
  <c r="O245" i="1"/>
  <c r="M245" i="1"/>
  <c r="P495" i="1"/>
  <c r="Q342" i="1"/>
  <c r="N342" i="1"/>
  <c r="M342" i="1"/>
  <c r="M317" i="1"/>
  <c r="Q317" i="1"/>
  <c r="N317" i="1"/>
  <c r="P241" i="1"/>
  <c r="E211" i="1"/>
  <c r="B211" i="1"/>
  <c r="E192" i="1"/>
  <c r="B192" i="1"/>
  <c r="N360" i="1"/>
  <c r="M360" i="1"/>
  <c r="Q360" i="1"/>
  <c r="M241" i="1"/>
  <c r="O220" i="1"/>
  <c r="E202" i="1"/>
  <c r="B202" i="1"/>
  <c r="E186" i="1"/>
  <c r="B186" i="1"/>
  <c r="N175" i="1"/>
  <c r="Q175" i="1"/>
  <c r="M175" i="1"/>
  <c r="O132" i="1"/>
  <c r="M132" i="1"/>
  <c r="Q266" i="1"/>
  <c r="B217" i="1"/>
  <c r="E217" i="1"/>
  <c r="N220" i="1"/>
  <c r="N144" i="1"/>
  <c r="M144" i="1"/>
  <c r="Q144" i="1"/>
  <c r="O86" i="1"/>
  <c r="P190" i="1"/>
  <c r="M130" i="1"/>
  <c r="B59" i="1"/>
  <c r="E59" i="1"/>
  <c r="Q38" i="1"/>
  <c r="N38" i="1"/>
  <c r="M38" i="1"/>
  <c r="E210" i="1"/>
  <c r="B210" i="1"/>
  <c r="E173" i="1"/>
  <c r="B173" i="1"/>
  <c r="M162" i="1"/>
  <c r="N162" i="1"/>
  <c r="Q162" i="1"/>
  <c r="E139" i="1"/>
  <c r="B139" i="1"/>
  <c r="O127" i="1"/>
  <c r="E104" i="1"/>
  <c r="B104" i="1"/>
  <c r="M27" i="1"/>
  <c r="O27" i="1"/>
  <c r="Q96" i="1"/>
  <c r="Q233" i="1"/>
  <c r="Q118" i="1"/>
  <c r="N118" i="1"/>
  <c r="M118" i="1"/>
  <c r="Q67" i="1"/>
  <c r="M67" i="1"/>
  <c r="N67" i="1"/>
  <c r="P225" i="1"/>
  <c r="Q155" i="1"/>
  <c r="Q126" i="1"/>
  <c r="N126" i="1"/>
  <c r="M126" i="1"/>
  <c r="B102" i="1"/>
  <c r="E102" i="1"/>
  <c r="M81" i="1"/>
  <c r="O81" i="1"/>
  <c r="E63" i="1"/>
  <c r="B63" i="1"/>
  <c r="M33" i="1"/>
  <c r="O33" i="1"/>
  <c r="Q217" i="1"/>
  <c r="E161" i="1"/>
  <c r="B161" i="1"/>
  <c r="B122" i="1"/>
  <c r="E122" i="1"/>
  <c r="B78" i="1"/>
  <c r="E78" i="1"/>
  <c r="P71" i="1"/>
  <c r="Q56" i="1"/>
  <c r="B30" i="1"/>
  <c r="E30" i="1"/>
  <c r="B187" i="1"/>
  <c r="E187" i="1"/>
  <c r="M115" i="1"/>
  <c r="Q86" i="1"/>
  <c r="Q27" i="1"/>
  <c r="P99" i="1"/>
  <c r="Q55" i="1"/>
  <c r="O46" i="1"/>
  <c r="Q71" i="1"/>
  <c r="Q984" i="1"/>
  <c r="N984" i="1"/>
  <c r="M984" i="1"/>
  <c r="B833" i="1"/>
  <c r="E833" i="1"/>
  <c r="E750" i="1"/>
  <c r="B750" i="1"/>
  <c r="N691" i="1"/>
  <c r="M691" i="1"/>
  <c r="Q691" i="1"/>
  <c r="M560" i="1"/>
  <c r="N560" i="1"/>
  <c r="Q560" i="1"/>
  <c r="N497" i="1"/>
  <c r="M497" i="1"/>
  <c r="Q497" i="1"/>
  <c r="E414" i="1"/>
  <c r="B414" i="1"/>
  <c r="O250" i="1"/>
  <c r="E190" i="1"/>
  <c r="B190" i="1"/>
  <c r="Q46" i="1"/>
  <c r="N46" i="1"/>
  <c r="M46" i="1"/>
  <c r="M75" i="1"/>
  <c r="Q75" i="1"/>
  <c r="N75" i="1"/>
  <c r="Q981" i="1"/>
  <c r="N981" i="1"/>
  <c r="M981" i="1"/>
  <c r="M996" i="1"/>
  <c r="Q996" i="1"/>
  <c r="N996" i="1"/>
  <c r="M988" i="1"/>
  <c r="Q988" i="1"/>
  <c r="N988" i="1"/>
  <c r="Q964" i="1"/>
  <c r="N964" i="1"/>
  <c r="M964" i="1"/>
  <c r="P992" i="1"/>
  <c r="B973" i="1"/>
  <c r="E973" i="1"/>
  <c r="M994" i="1"/>
  <c r="N934" i="1"/>
  <c r="Q934" i="1"/>
  <c r="M934" i="1"/>
  <c r="E968" i="1"/>
  <c r="B968" i="1"/>
  <c r="P938" i="1"/>
  <c r="O928" i="1"/>
  <c r="Q903" i="1"/>
  <c r="M903" i="1"/>
  <c r="N903" i="1"/>
  <c r="B924" i="1"/>
  <c r="E924" i="1"/>
  <c r="P919" i="1"/>
  <c r="O952" i="1"/>
  <c r="E920" i="1"/>
  <c r="B920" i="1"/>
  <c r="N875" i="1"/>
  <c r="Q875" i="1"/>
  <c r="M875" i="1"/>
  <c r="N892" i="1"/>
  <c r="M892" i="1"/>
  <c r="Q892" i="1"/>
  <c r="P858" i="1"/>
  <c r="B892" i="1"/>
  <c r="E892" i="1"/>
  <c r="E884" i="1"/>
  <c r="B884" i="1"/>
  <c r="M862" i="1"/>
  <c r="Q862" i="1"/>
  <c r="N862" i="1"/>
  <c r="B877" i="1"/>
  <c r="E877" i="1"/>
  <c r="M853" i="1"/>
  <c r="N853" i="1"/>
  <c r="Q853" i="1"/>
  <c r="M822" i="1"/>
  <c r="Q822" i="1"/>
  <c r="N822" i="1"/>
  <c r="N829" i="1"/>
  <c r="Q829" i="1"/>
  <c r="M829" i="1"/>
  <c r="B845" i="1"/>
  <c r="E845" i="1"/>
  <c r="B819" i="1"/>
  <c r="E819" i="1"/>
  <c r="O846" i="1"/>
  <c r="Q781" i="1"/>
  <c r="N781" i="1"/>
  <c r="M781" i="1"/>
  <c r="B778" i="1"/>
  <c r="E778" i="1"/>
  <c r="O746" i="1"/>
  <c r="M746" i="1"/>
  <c r="N807" i="1"/>
  <c r="O816" i="1"/>
  <c r="E752" i="1"/>
  <c r="B752" i="1"/>
  <c r="E768" i="1"/>
  <c r="B768" i="1"/>
  <c r="B761" i="1"/>
  <c r="E761" i="1"/>
  <c r="O719" i="1"/>
  <c r="M719" i="1"/>
  <c r="B745" i="1"/>
  <c r="E745" i="1"/>
  <c r="M728" i="1"/>
  <c r="M720" i="1"/>
  <c r="N720" i="1"/>
  <c r="Q720" i="1"/>
  <c r="P753" i="1"/>
  <c r="E698" i="1"/>
  <c r="B698" i="1"/>
  <c r="Q715" i="1"/>
  <c r="N715" i="1"/>
  <c r="M715" i="1"/>
  <c r="E679" i="1"/>
  <c r="B679" i="1"/>
  <c r="O657" i="1"/>
  <c r="M636" i="1"/>
  <c r="Q636" i="1"/>
  <c r="N636" i="1"/>
  <c r="Q588" i="1"/>
  <c r="N588" i="1"/>
  <c r="M588" i="1"/>
  <c r="P696" i="1"/>
  <c r="M633" i="1"/>
  <c r="O690" i="1"/>
  <c r="E657" i="1"/>
  <c r="B657" i="1"/>
  <c r="P654" i="1"/>
  <c r="M615" i="1"/>
  <c r="Q615" i="1"/>
  <c r="N615" i="1"/>
  <c r="N624" i="1"/>
  <c r="M624" i="1"/>
  <c r="Q624" i="1"/>
  <c r="M548" i="1"/>
  <c r="N616" i="1"/>
  <c r="M616" i="1"/>
  <c r="Q616" i="1"/>
  <c r="E566" i="1"/>
  <c r="B566" i="1"/>
  <c r="Q534" i="1"/>
  <c r="M534" i="1"/>
  <c r="N534" i="1"/>
  <c r="Q470" i="1"/>
  <c r="N470" i="1"/>
  <c r="M470" i="1"/>
  <c r="E630" i="1"/>
  <c r="B630" i="1"/>
  <c r="M585" i="1"/>
  <c r="M643" i="1"/>
  <c r="E641" i="1"/>
  <c r="B641" i="1"/>
  <c r="E647" i="1"/>
  <c r="B647" i="1"/>
  <c r="P602" i="1"/>
  <c r="P550" i="1"/>
  <c r="M506" i="1"/>
  <c r="Q506" i="1"/>
  <c r="N506" i="1"/>
  <c r="Q467" i="1"/>
  <c r="N467" i="1"/>
  <c r="M467" i="1"/>
  <c r="N448" i="1"/>
  <c r="Q448" i="1"/>
  <c r="M448" i="1"/>
  <c r="O550" i="1"/>
  <c r="E503" i="1"/>
  <c r="B503" i="1"/>
  <c r="Q450" i="1"/>
  <c r="N450" i="1"/>
  <c r="M450" i="1"/>
  <c r="Q503" i="1"/>
  <c r="N503" i="1"/>
  <c r="M503" i="1"/>
  <c r="O532" i="1"/>
  <c r="M540" i="1"/>
  <c r="Q540" i="1"/>
  <c r="N540" i="1"/>
  <c r="N508" i="1"/>
  <c r="M508" i="1"/>
  <c r="Q508" i="1"/>
  <c r="O489" i="1"/>
  <c r="E449" i="1"/>
  <c r="B449" i="1"/>
  <c r="Q443" i="1"/>
  <c r="N366" i="1"/>
  <c r="Q366" i="1"/>
  <c r="M366" i="1"/>
  <c r="E490" i="1"/>
  <c r="B490" i="1"/>
  <c r="M457" i="1"/>
  <c r="Q457" i="1"/>
  <c r="N457" i="1"/>
  <c r="M411" i="1"/>
  <c r="M380" i="1"/>
  <c r="Q380" i="1"/>
  <c r="N380" i="1"/>
  <c r="N368" i="1"/>
  <c r="Q368" i="1"/>
  <c r="M368" i="1"/>
  <c r="E551" i="1"/>
  <c r="B551" i="1"/>
  <c r="M516" i="1"/>
  <c r="Q516" i="1"/>
  <c r="N516" i="1"/>
  <c r="N431" i="1"/>
  <c r="M431" i="1"/>
  <c r="Q431" i="1"/>
  <c r="Q386" i="1"/>
  <c r="P386" i="1"/>
  <c r="N372" i="1"/>
  <c r="M372" i="1"/>
  <c r="Q372" i="1"/>
  <c r="Q319" i="1"/>
  <c r="N319" i="1"/>
  <c r="M319" i="1"/>
  <c r="Q279" i="1"/>
  <c r="N279" i="1"/>
  <c r="M279" i="1"/>
  <c r="B410" i="1"/>
  <c r="E410" i="1"/>
  <c r="M391" i="1"/>
  <c r="M464" i="1"/>
  <c r="E425" i="1"/>
  <c r="B425" i="1"/>
  <c r="E382" i="1"/>
  <c r="B382" i="1"/>
  <c r="M332" i="1"/>
  <c r="O332" i="1"/>
  <c r="Q541" i="1"/>
  <c r="N527" i="1"/>
  <c r="M527" i="1"/>
  <c r="Q527" i="1"/>
  <c r="Q468" i="1"/>
  <c r="N454" i="1"/>
  <c r="M454" i="1"/>
  <c r="Q454" i="1"/>
  <c r="N423" i="1"/>
  <c r="N390" i="1"/>
  <c r="Q390" i="1"/>
  <c r="M390" i="1"/>
  <c r="P535" i="1"/>
  <c r="E409" i="1"/>
  <c r="B409" i="1"/>
  <c r="N378" i="1"/>
  <c r="M378" i="1"/>
  <c r="Q378" i="1"/>
  <c r="Q476" i="1"/>
  <c r="N476" i="1"/>
  <c r="M476" i="1"/>
  <c r="Q308" i="1"/>
  <c r="E284" i="1"/>
  <c r="B284" i="1"/>
  <c r="Q394" i="1"/>
  <c r="M355" i="1"/>
  <c r="Q348" i="1"/>
  <c r="M348" i="1"/>
  <c r="N348" i="1"/>
  <c r="Q339" i="1"/>
  <c r="E299" i="1"/>
  <c r="B299" i="1"/>
  <c r="O273" i="1"/>
  <c r="M215" i="1"/>
  <c r="Q215" i="1"/>
  <c r="O215" i="1"/>
  <c r="E283" i="1"/>
  <c r="B283" i="1"/>
  <c r="N265" i="1"/>
  <c r="O353" i="1"/>
  <c r="P306" i="1"/>
  <c r="O306" i="1"/>
  <c r="E273" i="1"/>
  <c r="B273" i="1"/>
  <c r="B261" i="1"/>
  <c r="E261" i="1"/>
  <c r="P212" i="1"/>
  <c r="O275" i="1"/>
  <c r="B201" i="1"/>
  <c r="E201" i="1"/>
  <c r="O307" i="1"/>
  <c r="E258" i="1"/>
  <c r="B258" i="1"/>
  <c r="B183" i="1"/>
  <c r="E183" i="1"/>
  <c r="M259" i="1"/>
  <c r="O467" i="1"/>
  <c r="P317" i="1"/>
  <c r="O240" i="1"/>
  <c r="B225" i="1"/>
  <c r="E225" i="1"/>
  <c r="O167" i="1"/>
  <c r="M266" i="1"/>
  <c r="Q176" i="1"/>
  <c r="Q212" i="1"/>
  <c r="P218" i="1"/>
  <c r="Q174" i="1"/>
  <c r="E112" i="1"/>
  <c r="B112" i="1"/>
  <c r="E90" i="1"/>
  <c r="B90" i="1"/>
  <c r="Q78" i="1"/>
  <c r="N78" i="1"/>
  <c r="M78" i="1"/>
  <c r="B35" i="1"/>
  <c r="E35" i="1"/>
  <c r="Q6" i="1"/>
  <c r="N6" i="1"/>
  <c r="M6" i="1"/>
  <c r="M11" i="1"/>
  <c r="O11" i="1"/>
  <c r="Q237" i="1"/>
  <c r="B171" i="1"/>
  <c r="E171" i="1"/>
  <c r="B154" i="1"/>
  <c r="E154" i="1"/>
  <c r="Q88" i="1"/>
  <c r="O88" i="1"/>
  <c r="Q69" i="1"/>
  <c r="N69" i="1"/>
  <c r="M69" i="1"/>
  <c r="E58" i="1"/>
  <c r="B58" i="1"/>
  <c r="Q37" i="1"/>
  <c r="N37" i="1"/>
  <c r="M37" i="1"/>
  <c r="E26" i="1"/>
  <c r="B26" i="1"/>
  <c r="Q5" i="1"/>
  <c r="N5" i="1"/>
  <c r="M5" i="1"/>
  <c r="O137" i="1"/>
  <c r="P94" i="1"/>
  <c r="Q150" i="1"/>
  <c r="N150" i="1"/>
  <c r="M150" i="1"/>
  <c r="N104" i="1"/>
  <c r="Q104" i="1"/>
  <c r="M104" i="1"/>
  <c r="M86" i="1"/>
  <c r="O47" i="1"/>
  <c r="P163" i="1"/>
  <c r="M155" i="1"/>
  <c r="P126" i="1"/>
  <c r="E71" i="1"/>
  <c r="B71" i="1"/>
  <c r="M42" i="1"/>
  <c r="Q42" i="1"/>
  <c r="N42" i="1"/>
  <c r="E31" i="1"/>
  <c r="B31" i="1"/>
  <c r="M10" i="1"/>
  <c r="Q10" i="1"/>
  <c r="N10" i="1"/>
  <c r="Q142" i="1"/>
  <c r="M142" i="1"/>
  <c r="N142" i="1"/>
  <c r="N128" i="1"/>
  <c r="M128" i="1"/>
  <c r="Q128" i="1"/>
  <c r="E70" i="1"/>
  <c r="B70" i="1"/>
  <c r="P63" i="1"/>
  <c r="P23" i="1"/>
  <c r="O39" i="1"/>
  <c r="Q73" i="1"/>
  <c r="P159" i="1"/>
  <c r="Q35" i="1"/>
  <c r="Q161" i="1"/>
  <c r="M55" i="1"/>
  <c r="O71" i="1"/>
  <c r="Q15" i="1"/>
  <c r="E965" i="1"/>
  <c r="B965" i="1"/>
  <c r="M945" i="1"/>
  <c r="Q945" i="1"/>
  <c r="N945" i="1"/>
  <c r="Q894" i="1"/>
  <c r="N894" i="1"/>
  <c r="M894" i="1"/>
  <c r="M826" i="1"/>
  <c r="E840" i="1"/>
  <c r="B840" i="1"/>
  <c r="Q755" i="1"/>
  <c r="M755" i="1"/>
  <c r="N755" i="1"/>
  <c r="E734" i="1"/>
  <c r="B734" i="1"/>
  <c r="Q564" i="1"/>
  <c r="N564" i="1"/>
  <c r="M564" i="1"/>
  <c r="N638" i="1"/>
  <c r="Q638" i="1"/>
  <c r="M638" i="1"/>
  <c r="E535" i="1"/>
  <c r="B535" i="1"/>
  <c r="B378" i="1"/>
  <c r="E378" i="1"/>
  <c r="Q247" i="1"/>
  <c r="N247" i="1"/>
  <c r="M247" i="1"/>
  <c r="B354" i="1"/>
  <c r="E354" i="1"/>
  <c r="M387" i="1"/>
  <c r="E194" i="1"/>
  <c r="B194" i="1"/>
  <c r="E10" i="1"/>
  <c r="B10" i="1"/>
  <c r="Q992" i="1"/>
  <c r="N992" i="1"/>
  <c r="M992" i="1"/>
  <c r="O990" i="1"/>
  <c r="M980" i="1"/>
  <c r="Q980" i="1"/>
  <c r="N980" i="1"/>
  <c r="O966" i="1"/>
  <c r="N966" i="1"/>
  <c r="Q966" i="1"/>
  <c r="M966" i="1"/>
  <c r="P965" i="1"/>
  <c r="Q956" i="1"/>
  <c r="M956" i="1"/>
  <c r="N956" i="1"/>
  <c r="M940" i="1"/>
  <c r="Q940" i="1"/>
  <c r="N940" i="1"/>
  <c r="Q933" i="1"/>
  <c r="N933" i="1"/>
  <c r="M933" i="1"/>
  <c r="P985" i="1"/>
  <c r="E960" i="1"/>
  <c r="B960" i="1"/>
  <c r="N937" i="1"/>
  <c r="M937" i="1"/>
  <c r="Q937" i="1"/>
  <c r="O927" i="1"/>
  <c r="Q902" i="1"/>
  <c r="N902" i="1"/>
  <c r="M902" i="1"/>
  <c r="O929" i="1"/>
  <c r="E944" i="1"/>
  <c r="B944" i="1"/>
  <c r="N929" i="1"/>
  <c r="N924" i="1"/>
  <c r="Q908" i="1"/>
  <c r="N908" i="1"/>
  <c r="M908" i="1"/>
  <c r="P900" i="1"/>
  <c r="P952" i="1"/>
  <c r="O920" i="1"/>
  <c r="O914" i="1"/>
  <c r="M882" i="1"/>
  <c r="Q882" i="1"/>
  <c r="N882" i="1"/>
  <c r="N896" i="1"/>
  <c r="E861" i="1"/>
  <c r="B861" i="1"/>
  <c r="B879" i="1"/>
  <c r="E879" i="1"/>
  <c r="E832" i="1"/>
  <c r="B832" i="1"/>
  <c r="B821" i="1"/>
  <c r="E821" i="1"/>
  <c r="P829" i="1"/>
  <c r="N821" i="1"/>
  <c r="M821" i="1"/>
  <c r="Q821" i="1"/>
  <c r="E816" i="1"/>
  <c r="B816" i="1"/>
  <c r="Q856" i="1"/>
  <c r="N856" i="1"/>
  <c r="M856" i="1"/>
  <c r="M843" i="1"/>
  <c r="N843" i="1"/>
  <c r="Q843" i="1"/>
  <c r="O838" i="1"/>
  <c r="O867" i="1"/>
  <c r="P802" i="1"/>
  <c r="Q763" i="1"/>
  <c r="M763" i="1"/>
  <c r="N763" i="1"/>
  <c r="Q739" i="1"/>
  <c r="N739" i="1"/>
  <c r="M739" i="1"/>
  <c r="Q789" i="1"/>
  <c r="N789" i="1"/>
  <c r="M789" i="1"/>
  <c r="O789" i="1"/>
  <c r="N774" i="1"/>
  <c r="Q774" i="1"/>
  <c r="M774" i="1"/>
  <c r="N725" i="1"/>
  <c r="Q725" i="1"/>
  <c r="M725" i="1"/>
  <c r="E700" i="1"/>
  <c r="B700" i="1"/>
  <c r="E719" i="1"/>
  <c r="B719" i="1"/>
  <c r="M701" i="1"/>
  <c r="Q701" i="1"/>
  <c r="N701" i="1"/>
  <c r="B753" i="1"/>
  <c r="E753" i="1"/>
  <c r="B711" i="1"/>
  <c r="E711" i="1"/>
  <c r="O715" i="1"/>
  <c r="M666" i="1"/>
  <c r="Q666" i="1"/>
  <c r="N666" i="1"/>
  <c r="P782" i="1"/>
  <c r="E682" i="1"/>
  <c r="B682" i="1"/>
  <c r="E663" i="1"/>
  <c r="B663" i="1"/>
  <c r="M685" i="1"/>
  <c r="N685" i="1"/>
  <c r="Q685" i="1"/>
  <c r="M706" i="1"/>
  <c r="Q706" i="1"/>
  <c r="N706" i="1"/>
  <c r="P691" i="1"/>
  <c r="E674" i="1"/>
  <c r="B674" i="1"/>
  <c r="N632" i="1"/>
  <c r="Q632" i="1"/>
  <c r="M632" i="1"/>
  <c r="N656" i="1"/>
  <c r="M656" i="1"/>
  <c r="Q656" i="1"/>
  <c r="Q605" i="1"/>
  <c r="N605" i="1"/>
  <c r="M605" i="1"/>
  <c r="N655" i="1"/>
  <c r="M655" i="1"/>
  <c r="Q655" i="1"/>
  <c r="B634" i="1"/>
  <c r="E634" i="1"/>
  <c r="E624" i="1"/>
  <c r="B624" i="1"/>
  <c r="P690" i="1"/>
  <c r="B695" i="1"/>
  <c r="E695" i="1"/>
  <c r="N600" i="1"/>
  <c r="M600" i="1"/>
  <c r="Q600" i="1"/>
  <c r="M607" i="1"/>
  <c r="P585" i="1"/>
  <c r="B562" i="1"/>
  <c r="E562" i="1"/>
  <c r="O616" i="1"/>
  <c r="Q611" i="1"/>
  <c r="M611" i="1"/>
  <c r="N611" i="1"/>
  <c r="P593" i="1"/>
  <c r="B554" i="1"/>
  <c r="E554" i="1"/>
  <c r="Q526" i="1"/>
  <c r="M526" i="1"/>
  <c r="N526" i="1"/>
  <c r="Q462" i="1"/>
  <c r="M462" i="1"/>
  <c r="N462" i="1"/>
  <c r="N598" i="1"/>
  <c r="Q598" i="1"/>
  <c r="M598" i="1"/>
  <c r="M583" i="1"/>
  <c r="Q530" i="1"/>
  <c r="O647" i="1"/>
  <c r="N640" i="1"/>
  <c r="B602" i="1"/>
  <c r="E602" i="1"/>
  <c r="O566" i="1"/>
  <c r="Q548" i="1"/>
  <c r="O473" i="1"/>
  <c r="N578" i="1"/>
  <c r="M578" i="1"/>
  <c r="Q578" i="1"/>
  <c r="B499" i="1"/>
  <c r="E499" i="1"/>
  <c r="Q484" i="1"/>
  <c r="N484" i="1"/>
  <c r="M484" i="1"/>
  <c r="M570" i="1"/>
  <c r="P536" i="1"/>
  <c r="E519" i="1"/>
  <c r="B519" i="1"/>
  <c r="E489" i="1"/>
  <c r="B489" i="1"/>
  <c r="Q404" i="1"/>
  <c r="N404" i="1"/>
  <c r="M404" i="1"/>
  <c r="P567" i="1"/>
  <c r="Q519" i="1"/>
  <c r="N519" i="1"/>
  <c r="M519" i="1"/>
  <c r="P500" i="1"/>
  <c r="P584" i="1"/>
  <c r="P512" i="1"/>
  <c r="Q495" i="1"/>
  <c r="N495" i="1"/>
  <c r="M495" i="1"/>
  <c r="N480" i="1"/>
  <c r="B528" i="1"/>
  <c r="E528" i="1"/>
  <c r="P506" i="1"/>
  <c r="O475" i="1"/>
  <c r="M475" i="1"/>
  <c r="O382" i="1"/>
  <c r="O457" i="1"/>
  <c r="E438" i="1"/>
  <c r="B438" i="1"/>
  <c r="P425" i="1"/>
  <c r="E367" i="1"/>
  <c r="B367" i="1"/>
  <c r="O516" i="1"/>
  <c r="M441" i="1"/>
  <c r="Q441" i="1"/>
  <c r="N441" i="1"/>
  <c r="O430" i="1"/>
  <c r="E415" i="1"/>
  <c r="B415" i="1"/>
  <c r="O343" i="1"/>
  <c r="Q343" i="1"/>
  <c r="M343" i="1"/>
  <c r="E316" i="1"/>
  <c r="B316" i="1"/>
  <c r="Q271" i="1"/>
  <c r="M271" i="1"/>
  <c r="N271" i="1"/>
  <c r="O496" i="1"/>
  <c r="M447" i="1"/>
  <c r="E479" i="1"/>
  <c r="B479" i="1"/>
  <c r="Q464" i="1"/>
  <c r="O423" i="1"/>
  <c r="N362" i="1"/>
  <c r="Q383" i="1"/>
  <c r="E430" i="1"/>
  <c r="B430" i="1"/>
  <c r="O476" i="1"/>
  <c r="Q396" i="1"/>
  <c r="N396" i="1"/>
  <c r="M396" i="1"/>
  <c r="P385" i="1"/>
  <c r="Q355" i="1"/>
  <c r="P348" i="1"/>
  <c r="N298" i="1"/>
  <c r="M298" i="1"/>
  <c r="Q298" i="1"/>
  <c r="Q232" i="1"/>
  <c r="N232" i="1"/>
  <c r="M232" i="1"/>
  <c r="N406" i="1"/>
  <c r="Q406" i="1"/>
  <c r="M406" i="1"/>
  <c r="Q300" i="1"/>
  <c r="O232" i="1"/>
  <c r="P353" i="1"/>
  <c r="B333" i="1"/>
  <c r="E333" i="1"/>
  <c r="Q301" i="1"/>
  <c r="N301" i="1"/>
  <c r="M301" i="1"/>
  <c r="M399" i="1"/>
  <c r="Q399" i="1"/>
  <c r="N399" i="1"/>
  <c r="O329" i="1"/>
  <c r="E259" i="1"/>
  <c r="B259" i="1"/>
  <c r="Q229" i="1"/>
  <c r="N229" i="1"/>
  <c r="M229" i="1"/>
  <c r="O256" i="1"/>
  <c r="N249" i="1"/>
  <c r="M249" i="1"/>
  <c r="Q249" i="1"/>
  <c r="P181" i="1"/>
  <c r="Q292" i="1"/>
  <c r="N292" i="1"/>
  <c r="M292" i="1"/>
  <c r="P258" i="1"/>
  <c r="P245" i="1"/>
  <c r="P234" i="1"/>
  <c r="E342" i="1"/>
  <c r="B342" i="1"/>
  <c r="B317" i="1"/>
  <c r="E317" i="1"/>
  <c r="Q291" i="1"/>
  <c r="M235" i="1"/>
  <c r="N235" i="1"/>
  <c r="Q235" i="1"/>
  <c r="Q205" i="1"/>
  <c r="N205" i="1"/>
  <c r="M205" i="1"/>
  <c r="P360" i="1"/>
  <c r="E281" i="1"/>
  <c r="B281" i="1"/>
  <c r="Q277" i="1"/>
  <c r="M218" i="1"/>
  <c r="N218" i="1"/>
  <c r="Q218" i="1"/>
  <c r="M352" i="1"/>
  <c r="E204" i="1"/>
  <c r="B204" i="1"/>
  <c r="N137" i="1"/>
  <c r="O202" i="1"/>
  <c r="Q190" i="1"/>
  <c r="N190" i="1"/>
  <c r="M190" i="1"/>
  <c r="E129" i="1"/>
  <c r="B129" i="1"/>
  <c r="E98" i="1"/>
  <c r="B98" i="1"/>
  <c r="B75" i="1"/>
  <c r="E75" i="1"/>
  <c r="Q54" i="1"/>
  <c r="N54" i="1"/>
  <c r="M54" i="1"/>
  <c r="Q87" i="1"/>
  <c r="N87" i="1"/>
  <c r="M87" i="1"/>
  <c r="M19" i="1"/>
  <c r="O19" i="1"/>
  <c r="M244" i="1"/>
  <c r="E153" i="1"/>
  <c r="B153" i="1"/>
  <c r="Q208" i="1"/>
  <c r="P179" i="1"/>
  <c r="O165" i="1"/>
  <c r="P150" i="1"/>
  <c r="N130" i="1"/>
  <c r="O31" i="1"/>
  <c r="Q132" i="1"/>
  <c r="B124" i="1"/>
  <c r="E124" i="1"/>
  <c r="Q110" i="1"/>
  <c r="N110" i="1"/>
  <c r="M110" i="1"/>
  <c r="Q100" i="1"/>
  <c r="N90" i="1"/>
  <c r="M90" i="1"/>
  <c r="Q90" i="1"/>
  <c r="E79" i="1"/>
  <c r="B79" i="1"/>
  <c r="M41" i="1"/>
  <c r="O41" i="1"/>
  <c r="M9" i="1"/>
  <c r="O9" i="1"/>
  <c r="P142" i="1"/>
  <c r="M183" i="1"/>
  <c r="N98" i="1"/>
  <c r="M98" i="1"/>
  <c r="Q98" i="1"/>
  <c r="E87" i="1"/>
  <c r="B87" i="1"/>
  <c r="B62" i="1"/>
  <c r="E62" i="1"/>
  <c r="P55" i="1"/>
  <c r="E22" i="1"/>
  <c r="B22" i="1"/>
  <c r="Q166" i="1"/>
  <c r="Q65" i="1"/>
  <c r="O152" i="1"/>
  <c r="Q41" i="1"/>
  <c r="Q19" i="1"/>
  <c r="Q63" i="1"/>
  <c r="Q39" i="1"/>
  <c r="Q94" i="1"/>
  <c r="Q178" i="1"/>
  <c r="O982" i="1"/>
  <c r="M982" i="1"/>
  <c r="B885" i="1"/>
  <c r="E885" i="1"/>
  <c r="Q899" i="1"/>
  <c r="N899" i="1"/>
  <c r="M899" i="1"/>
  <c r="E799" i="1"/>
  <c r="B799" i="1"/>
  <c r="Q502" i="1"/>
  <c r="N502" i="1"/>
  <c r="M502" i="1"/>
  <c r="O335" i="1"/>
  <c r="M335" i="1"/>
  <c r="Q335" i="1"/>
  <c r="Q356" i="1"/>
  <c r="N356" i="1"/>
  <c r="M356" i="1"/>
  <c r="E280" i="1"/>
  <c r="B280" i="1"/>
  <c r="M337" i="1"/>
  <c r="Q337" i="1"/>
  <c r="N337" i="1"/>
  <c r="E236" i="1"/>
  <c r="B236" i="1"/>
  <c r="E226" i="1"/>
  <c r="B226" i="1"/>
  <c r="Q95" i="1"/>
  <c r="N95" i="1"/>
  <c r="M95" i="1"/>
  <c r="Q53" i="1"/>
  <c r="N53" i="1"/>
  <c r="M53" i="1"/>
  <c r="N86" i="1"/>
  <c r="E15" i="1"/>
  <c r="B15" i="1"/>
  <c r="P989" i="1"/>
  <c r="Q998" i="1"/>
  <c r="N998" i="1"/>
  <c r="M998" i="1"/>
  <c r="N958" i="1"/>
  <c r="Q958" i="1"/>
  <c r="M958" i="1"/>
  <c r="Q969" i="1"/>
  <c r="M969" i="1"/>
  <c r="N969" i="1"/>
  <c r="Q961" i="1"/>
  <c r="N961" i="1"/>
  <c r="M961" i="1"/>
  <c r="Q927" i="1"/>
  <c r="N927" i="1"/>
  <c r="M927" i="1"/>
  <c r="E985" i="1"/>
  <c r="B985" i="1"/>
  <c r="N978" i="1"/>
  <c r="M978" i="1"/>
  <c r="Q978" i="1"/>
  <c r="E932" i="1"/>
  <c r="B932" i="1"/>
  <c r="E921" i="1"/>
  <c r="B921" i="1"/>
  <c r="Q911" i="1"/>
  <c r="N911" i="1"/>
  <c r="M911" i="1"/>
  <c r="P957" i="1"/>
  <c r="B900" i="1"/>
  <c r="E900" i="1"/>
  <c r="P920" i="1"/>
  <c r="O888" i="1"/>
  <c r="E870" i="1"/>
  <c r="B870" i="1"/>
  <c r="E862" i="1"/>
  <c r="B862" i="1"/>
  <c r="Q886" i="1"/>
  <c r="N886" i="1"/>
  <c r="M886" i="1"/>
  <c r="M850" i="1"/>
  <c r="M851" i="1"/>
  <c r="Q851" i="1"/>
  <c r="N851" i="1"/>
  <c r="O849" i="1"/>
  <c r="M849" i="1"/>
  <c r="M841" i="1"/>
  <c r="Q827" i="1"/>
  <c r="N827" i="1"/>
  <c r="M827" i="1"/>
  <c r="N846" i="1"/>
  <c r="E843" i="1"/>
  <c r="B843" i="1"/>
  <c r="O856" i="1"/>
  <c r="P843" i="1"/>
  <c r="P815" i="1"/>
  <c r="N797" i="1"/>
  <c r="M797" i="1"/>
  <c r="Q797" i="1"/>
  <c r="B802" i="1"/>
  <c r="E802" i="1"/>
  <c r="B785" i="1"/>
  <c r="E785" i="1"/>
  <c r="O776" i="1"/>
  <c r="M776" i="1"/>
  <c r="M738" i="1"/>
  <c r="O738" i="1"/>
  <c r="P786" i="1"/>
  <c r="Q801" i="1"/>
  <c r="N801" i="1"/>
  <c r="M801" i="1"/>
  <c r="N778" i="1"/>
  <c r="M778" i="1"/>
  <c r="Q778" i="1"/>
  <c r="O786" i="1"/>
  <c r="O774" i="1"/>
  <c r="Q721" i="1"/>
  <c r="N721" i="1"/>
  <c r="M721" i="1"/>
  <c r="P750" i="1"/>
  <c r="N717" i="1"/>
  <c r="M717" i="1"/>
  <c r="Q717" i="1"/>
  <c r="N749" i="1"/>
  <c r="Q749" i="1"/>
  <c r="M749" i="1"/>
  <c r="E743" i="1"/>
  <c r="B743" i="1"/>
  <c r="M736" i="1"/>
  <c r="N736" i="1"/>
  <c r="Q736" i="1"/>
  <c r="Q723" i="1"/>
  <c r="N723" i="1"/>
  <c r="M723" i="1"/>
  <c r="M734" i="1"/>
  <c r="N734" i="1"/>
  <c r="Q734" i="1"/>
  <c r="N765" i="1"/>
  <c r="Q765" i="1"/>
  <c r="M765" i="1"/>
  <c r="M713" i="1"/>
  <c r="M698" i="1"/>
  <c r="Q698" i="1"/>
  <c r="N698" i="1"/>
  <c r="P715" i="1"/>
  <c r="E782" i="1"/>
  <c r="B782" i="1"/>
  <c r="M660" i="1"/>
  <c r="O660" i="1"/>
  <c r="Q644" i="1"/>
  <c r="M644" i="1"/>
  <c r="N644" i="1"/>
  <c r="M700" i="1"/>
  <c r="Q671" i="1"/>
  <c r="N671" i="1"/>
  <c r="M671" i="1"/>
  <c r="E665" i="1"/>
  <c r="B665" i="1"/>
  <c r="Q604" i="1"/>
  <c r="M604" i="1"/>
  <c r="N604" i="1"/>
  <c r="Q580" i="1"/>
  <c r="N580" i="1"/>
  <c r="M580" i="1"/>
  <c r="E664" i="1"/>
  <c r="B664" i="1"/>
  <c r="P671" i="1"/>
  <c r="O640" i="1"/>
  <c r="P582" i="1"/>
  <c r="Q561" i="1"/>
  <c r="N561" i="1"/>
  <c r="M561" i="1"/>
  <c r="E616" i="1"/>
  <c r="B616" i="1"/>
  <c r="O611" i="1"/>
  <c r="N606" i="1"/>
  <c r="Q606" i="1"/>
  <c r="M606" i="1"/>
  <c r="E577" i="1"/>
  <c r="B577" i="1"/>
  <c r="O553" i="1"/>
  <c r="M553" i="1"/>
  <c r="Q518" i="1"/>
  <c r="M518" i="1"/>
  <c r="N518" i="1"/>
  <c r="P557" i="1"/>
  <c r="M601" i="1"/>
  <c r="N601" i="1"/>
  <c r="Q601" i="1"/>
  <c r="B586" i="1"/>
  <c r="E586" i="1"/>
  <c r="E569" i="1"/>
  <c r="B569" i="1"/>
  <c r="E561" i="1"/>
  <c r="B561" i="1"/>
  <c r="N594" i="1"/>
  <c r="Q594" i="1"/>
  <c r="M594" i="1"/>
  <c r="B536" i="1"/>
  <c r="E536" i="1"/>
  <c r="N524" i="1"/>
  <c r="Q524" i="1"/>
  <c r="M524" i="1"/>
  <c r="E464" i="1"/>
  <c r="B464" i="1"/>
  <c r="Q442" i="1"/>
  <c r="M442" i="1"/>
  <c r="N442" i="1"/>
  <c r="Q553" i="1"/>
  <c r="B500" i="1"/>
  <c r="E500" i="1"/>
  <c r="N584" i="1"/>
  <c r="M584" i="1"/>
  <c r="Q584" i="1"/>
  <c r="P561" i="1"/>
  <c r="M543" i="1"/>
  <c r="Q543" i="1"/>
  <c r="N543" i="1"/>
  <c r="Q539" i="1"/>
  <c r="M539" i="1"/>
  <c r="N539" i="1"/>
  <c r="O503" i="1"/>
  <c r="Q487" i="1"/>
  <c r="N487" i="1"/>
  <c r="M487" i="1"/>
  <c r="N472" i="1"/>
  <c r="M472" i="1"/>
  <c r="Q472" i="1"/>
  <c r="P440" i="1"/>
  <c r="N475" i="1"/>
  <c r="Q379" i="1"/>
  <c r="Q455" i="1"/>
  <c r="E422" i="1"/>
  <c r="B422" i="1"/>
  <c r="M393" i="1"/>
  <c r="Q393" i="1"/>
  <c r="N393" i="1"/>
  <c r="O441" i="1"/>
  <c r="M427" i="1"/>
  <c r="E398" i="1"/>
  <c r="B398" i="1"/>
  <c r="E384" i="1"/>
  <c r="B384" i="1"/>
  <c r="E359" i="1"/>
  <c r="B359" i="1"/>
  <c r="E338" i="1"/>
  <c r="B338" i="1"/>
  <c r="Q311" i="1"/>
  <c r="N311" i="1"/>
  <c r="M311" i="1"/>
  <c r="Q263" i="1"/>
  <c r="N263" i="1"/>
  <c r="M263" i="1"/>
  <c r="Q532" i="1"/>
  <c r="Q489" i="1"/>
  <c r="N432" i="1"/>
  <c r="Q432" i="1"/>
  <c r="M432" i="1"/>
  <c r="Q402" i="1"/>
  <c r="B362" i="1"/>
  <c r="E362" i="1"/>
  <c r="Q344" i="1"/>
  <c r="O324" i="1"/>
  <c r="M324" i="1"/>
  <c r="M419" i="1"/>
  <c r="P362" i="1"/>
  <c r="E504" i="1"/>
  <c r="B504" i="1"/>
  <c r="Q403" i="1"/>
  <c r="E385" i="1"/>
  <c r="B385" i="1"/>
  <c r="N374" i="1"/>
  <c r="Q374" i="1"/>
  <c r="M374" i="1"/>
  <c r="M283" i="1"/>
  <c r="Q283" i="1"/>
  <c r="N283" i="1"/>
  <c r="B340" i="1"/>
  <c r="E340" i="1"/>
  <c r="E320" i="1"/>
  <c r="B320" i="1"/>
  <c r="B276" i="1"/>
  <c r="E276" i="1"/>
  <c r="Q261" i="1"/>
  <c r="N261" i="1"/>
  <c r="M261" i="1"/>
  <c r="B237" i="1"/>
  <c r="E237" i="1"/>
  <c r="Q346" i="1"/>
  <c r="Q325" i="1"/>
  <c r="N325" i="1"/>
  <c r="M325" i="1"/>
  <c r="E296" i="1"/>
  <c r="B296" i="1"/>
  <c r="O231" i="1"/>
  <c r="M231" i="1"/>
  <c r="Q231" i="1"/>
  <c r="M328" i="1"/>
  <c r="Q328" i="1"/>
  <c r="N328" i="1"/>
  <c r="M320" i="1"/>
  <c r="Q320" i="1"/>
  <c r="N320" i="1"/>
  <c r="P299" i="1"/>
  <c r="E272" i="1"/>
  <c r="B272" i="1"/>
  <c r="Q280" i="1"/>
  <c r="N280" i="1"/>
  <c r="M280" i="1"/>
  <c r="Q316" i="1"/>
  <c r="P301" i="1"/>
  <c r="N424" i="1"/>
  <c r="Q424" i="1"/>
  <c r="M424" i="1"/>
  <c r="O399" i="1"/>
  <c r="O313" i="1"/>
  <c r="Q248" i="1"/>
  <c r="M248" i="1"/>
  <c r="N248" i="1"/>
  <c r="P229" i="1"/>
  <c r="Q324" i="1"/>
  <c r="B244" i="1"/>
  <c r="E244" i="1"/>
  <c r="O292" i="1"/>
  <c r="Q213" i="1"/>
  <c r="N213" i="1"/>
  <c r="M213" i="1"/>
  <c r="O181" i="1"/>
  <c r="M267" i="1"/>
  <c r="Q267" i="1"/>
  <c r="N267" i="1"/>
  <c r="B245" i="1"/>
  <c r="E245" i="1"/>
  <c r="Q322" i="1"/>
  <c r="M291" i="1"/>
  <c r="N253" i="1"/>
  <c r="M253" i="1"/>
  <c r="Q253" i="1"/>
  <c r="P235" i="1"/>
  <c r="P205" i="1"/>
  <c r="P119" i="1"/>
  <c r="N119" i="1"/>
  <c r="N281" i="1"/>
  <c r="Q281" i="1"/>
  <c r="M281" i="1"/>
  <c r="E218" i="1"/>
  <c r="B218" i="1"/>
  <c r="Q182" i="1"/>
  <c r="N167" i="1"/>
  <c r="Q167" i="1"/>
  <c r="M167" i="1"/>
  <c r="Q352" i="1"/>
  <c r="N329" i="1"/>
  <c r="P265" i="1"/>
  <c r="Q170" i="1"/>
  <c r="P170" i="1"/>
  <c r="M153" i="1"/>
  <c r="Q153" i="1"/>
  <c r="N153" i="1"/>
  <c r="Q115" i="1"/>
  <c r="N171" i="1"/>
  <c r="M171" i="1"/>
  <c r="Q171" i="1"/>
  <c r="Q124" i="1"/>
  <c r="B51" i="1"/>
  <c r="E51" i="1"/>
  <c r="Q30" i="1"/>
  <c r="N30" i="1"/>
  <c r="M30" i="1"/>
  <c r="M3" i="1"/>
  <c r="O3" i="1"/>
  <c r="M143" i="1"/>
  <c r="Q134" i="1"/>
  <c r="N134" i="1"/>
  <c r="M134" i="1"/>
  <c r="Q77" i="1"/>
  <c r="N77" i="1"/>
  <c r="M77" i="1"/>
  <c r="E66" i="1"/>
  <c r="B66" i="1"/>
  <c r="Q45" i="1"/>
  <c r="N45" i="1"/>
  <c r="M45" i="1"/>
  <c r="E34" i="1"/>
  <c r="B34" i="1"/>
  <c r="Q13" i="1"/>
  <c r="N13" i="1"/>
  <c r="M13" i="1"/>
  <c r="E2" i="1"/>
  <c r="B2" i="1"/>
  <c r="Q179" i="1"/>
  <c r="N179" i="1"/>
  <c r="M179" i="1"/>
  <c r="N165" i="1"/>
  <c r="M165" i="1"/>
  <c r="Q165" i="1"/>
  <c r="N127" i="1"/>
  <c r="Q59" i="1"/>
  <c r="M59" i="1"/>
  <c r="N59" i="1"/>
  <c r="O7" i="1"/>
  <c r="B162" i="1"/>
  <c r="E162" i="1"/>
  <c r="Q131" i="1"/>
  <c r="P131" i="1"/>
  <c r="N99" i="1"/>
  <c r="M50" i="1"/>
  <c r="Q50" i="1"/>
  <c r="N50" i="1"/>
  <c r="E39" i="1"/>
  <c r="B39" i="1"/>
  <c r="M18" i="1"/>
  <c r="N18" i="1"/>
  <c r="Q18" i="1"/>
  <c r="E7" i="1"/>
  <c r="B7" i="1"/>
  <c r="O135" i="1"/>
  <c r="N183" i="1"/>
  <c r="E137" i="1"/>
  <c r="B137" i="1"/>
  <c r="M96" i="1"/>
  <c r="N83" i="1"/>
  <c r="M83" i="1"/>
  <c r="Q83" i="1"/>
  <c r="B54" i="1"/>
  <c r="E54" i="1"/>
  <c r="P47" i="1"/>
  <c r="P15" i="1"/>
  <c r="P130" i="1"/>
  <c r="Q47" i="1"/>
  <c r="M63" i="1"/>
  <c r="M15" i="1"/>
  <c r="Q79" i="1"/>
  <c r="E914" i="1"/>
  <c r="B914" i="1"/>
  <c r="B827" i="1"/>
  <c r="E827" i="1"/>
  <c r="Q819" i="1"/>
  <c r="N819" i="1"/>
  <c r="M819" i="1"/>
  <c r="O784" i="1"/>
  <c r="M784" i="1"/>
  <c r="N675" i="1"/>
  <c r="P675" i="1"/>
  <c r="O635" i="1"/>
  <c r="M635" i="1"/>
  <c r="N456" i="1"/>
  <c r="Q456" i="1"/>
  <c r="M456" i="1"/>
  <c r="E515" i="1"/>
  <c r="B515" i="1"/>
  <c r="Q434" i="1"/>
  <c r="M434" i="1"/>
  <c r="N434" i="1"/>
  <c r="N496" i="1"/>
  <c r="Q391" i="1"/>
  <c r="M315" i="1"/>
  <c r="Q315" i="1"/>
  <c r="N315" i="1"/>
  <c r="E406" i="1"/>
  <c r="B406" i="1"/>
  <c r="E252" i="1"/>
  <c r="B252" i="1"/>
  <c r="B249" i="1"/>
  <c r="E249" i="1"/>
  <c r="E176" i="1"/>
  <c r="B176" i="1"/>
  <c r="B67" i="1"/>
  <c r="E67" i="1"/>
  <c r="N152" i="1"/>
  <c r="M152" i="1"/>
  <c r="Q152" i="1"/>
  <c r="M57" i="1"/>
  <c r="O57" i="1"/>
  <c r="O997" i="1"/>
  <c r="Q989" i="1"/>
  <c r="N989" i="1"/>
  <c r="M989" i="1"/>
  <c r="M965" i="1"/>
  <c r="Q965" i="1"/>
  <c r="N965" i="1"/>
  <c r="P977" i="1"/>
  <c r="Q950" i="1"/>
  <c r="N950" i="1"/>
  <c r="M950" i="1"/>
  <c r="M963" i="1"/>
  <c r="N977" i="1"/>
  <c r="Q977" i="1"/>
  <c r="M977" i="1"/>
  <c r="P966" i="1"/>
  <c r="E969" i="1"/>
  <c r="B969" i="1"/>
  <c r="N953" i="1"/>
  <c r="M953" i="1"/>
  <c r="Q953" i="1"/>
  <c r="N993" i="1"/>
  <c r="M993" i="1"/>
  <c r="Q993" i="1"/>
  <c r="O961" i="1"/>
  <c r="O951" i="1"/>
  <c r="O957" i="1"/>
  <c r="Q926" i="1"/>
  <c r="N926" i="1"/>
  <c r="M926" i="1"/>
  <c r="O978" i="1"/>
  <c r="N921" i="1"/>
  <c r="M921" i="1"/>
  <c r="Q921" i="1"/>
  <c r="E919" i="1"/>
  <c r="B919" i="1"/>
  <c r="B916" i="1"/>
  <c r="E916" i="1"/>
  <c r="N944" i="1"/>
  <c r="Q944" i="1"/>
  <c r="M944" i="1"/>
  <c r="B908" i="1"/>
  <c r="E908" i="1"/>
  <c r="N895" i="1"/>
  <c r="Q895" i="1"/>
  <c r="M895" i="1"/>
  <c r="Q887" i="1"/>
  <c r="N887" i="1"/>
  <c r="M887" i="1"/>
  <c r="P930" i="1"/>
  <c r="M923" i="1"/>
  <c r="Q923" i="1"/>
  <c r="N923" i="1"/>
  <c r="E905" i="1"/>
  <c r="B905" i="1"/>
  <c r="O895" i="1"/>
  <c r="M874" i="1"/>
  <c r="Q874" i="1"/>
  <c r="N874" i="1"/>
  <c r="N912" i="1"/>
  <c r="Q912" i="1"/>
  <c r="M912" i="1"/>
  <c r="N904" i="1"/>
  <c r="Q904" i="1"/>
  <c r="M904" i="1"/>
  <c r="M889" i="1"/>
  <c r="Q889" i="1"/>
  <c r="N889" i="1"/>
  <c r="B886" i="1"/>
  <c r="E886" i="1"/>
  <c r="B871" i="1"/>
  <c r="E871" i="1"/>
  <c r="N883" i="1"/>
  <c r="Q883" i="1"/>
  <c r="M883" i="1"/>
  <c r="O894" i="1"/>
  <c r="Q879" i="1"/>
  <c r="N879" i="1"/>
  <c r="M879" i="1"/>
  <c r="E868" i="1"/>
  <c r="B868" i="1"/>
  <c r="P848" i="1"/>
  <c r="B829" i="1"/>
  <c r="E829" i="1"/>
  <c r="E805" i="1"/>
  <c r="B805" i="1"/>
  <c r="E815" i="1"/>
  <c r="B815" i="1"/>
  <c r="M884" i="1"/>
  <c r="P840" i="1"/>
  <c r="N831" i="1"/>
  <c r="Q831" i="1"/>
  <c r="M831" i="1"/>
  <c r="P856" i="1"/>
  <c r="P807" i="1"/>
  <c r="M834" i="1"/>
  <c r="Q794" i="1"/>
  <c r="N794" i="1"/>
  <c r="M794" i="1"/>
  <c r="Q773" i="1"/>
  <c r="N773" i="1"/>
  <c r="M773" i="1"/>
  <c r="M775" i="1"/>
  <c r="Q775" i="1"/>
  <c r="N775" i="1"/>
  <c r="O730" i="1"/>
  <c r="M730" i="1"/>
  <c r="B786" i="1"/>
  <c r="E786" i="1"/>
  <c r="E809" i="1"/>
  <c r="B809" i="1"/>
  <c r="E801" i="1"/>
  <c r="B801" i="1"/>
  <c r="E798" i="1"/>
  <c r="B798" i="1"/>
  <c r="N735" i="1"/>
  <c r="Q735" i="1"/>
  <c r="M735" i="1"/>
  <c r="B731" i="1"/>
  <c r="E731" i="1"/>
  <c r="E735" i="1"/>
  <c r="B735" i="1"/>
  <c r="E733" i="1"/>
  <c r="B733" i="1"/>
  <c r="P714" i="1"/>
  <c r="P680" i="1"/>
  <c r="M696" i="1"/>
  <c r="O666" i="1"/>
  <c r="E693" i="1"/>
  <c r="B693" i="1"/>
  <c r="E658" i="1"/>
  <c r="B658" i="1"/>
  <c r="B757" i="1"/>
  <c r="E757" i="1"/>
  <c r="O687" i="1"/>
  <c r="O659" i="1"/>
  <c r="M659" i="1"/>
  <c r="E676" i="1"/>
  <c r="B676" i="1"/>
  <c r="E671" i="1"/>
  <c r="B671" i="1"/>
  <c r="Q626" i="1"/>
  <c r="N626" i="1"/>
  <c r="M626" i="1"/>
  <c r="Q597" i="1"/>
  <c r="N597" i="1"/>
  <c r="M597" i="1"/>
  <c r="Q620" i="1"/>
  <c r="N620" i="1"/>
  <c r="M620" i="1"/>
  <c r="Q572" i="1"/>
  <c r="N572" i="1"/>
  <c r="M572" i="1"/>
  <c r="O664" i="1"/>
  <c r="E690" i="1"/>
  <c r="B690" i="1"/>
  <c r="N592" i="1"/>
  <c r="M592" i="1"/>
  <c r="Q592" i="1"/>
  <c r="E560" i="1"/>
  <c r="B560" i="1"/>
  <c r="B611" i="1"/>
  <c r="E611" i="1"/>
  <c r="M591" i="1"/>
  <c r="Q552" i="1"/>
  <c r="N552" i="1"/>
  <c r="M552" i="1"/>
  <c r="Q510" i="1"/>
  <c r="M510" i="1"/>
  <c r="N510" i="1"/>
  <c r="M617" i="1"/>
  <c r="P590" i="1"/>
  <c r="P548" i="1"/>
  <c r="E601" i="1"/>
  <c r="B601" i="1"/>
  <c r="E585" i="1"/>
  <c r="B585" i="1"/>
  <c r="E544" i="1"/>
  <c r="B544" i="1"/>
  <c r="O594" i="1"/>
  <c r="Q471" i="1"/>
  <c r="N471" i="1"/>
  <c r="M471" i="1"/>
  <c r="B411" i="1"/>
  <c r="E411" i="1"/>
  <c r="P578" i="1"/>
  <c r="P523" i="1"/>
  <c r="M498" i="1"/>
  <c r="Q498" i="1"/>
  <c r="N498" i="1"/>
  <c r="Q463" i="1"/>
  <c r="N463" i="1"/>
  <c r="M463" i="1"/>
  <c r="Q515" i="1"/>
  <c r="N515" i="1"/>
  <c r="M515" i="1"/>
  <c r="O435" i="1"/>
  <c r="Q435" i="1"/>
  <c r="M538" i="1"/>
  <c r="B508" i="1"/>
  <c r="E508" i="1"/>
  <c r="Q545" i="1"/>
  <c r="P492" i="1"/>
  <c r="O472" i="1"/>
  <c r="E539" i="1"/>
  <c r="B539" i="1"/>
  <c r="O500" i="1"/>
  <c r="O519" i="1"/>
  <c r="M449" i="1"/>
  <c r="Q449" i="1"/>
  <c r="N449" i="1"/>
  <c r="P414" i="1"/>
  <c r="M490" i="1"/>
  <c r="Q490" i="1"/>
  <c r="N490" i="1"/>
  <c r="N438" i="1"/>
  <c r="M438" i="1"/>
  <c r="Q438" i="1"/>
  <c r="E392" i="1"/>
  <c r="B392" i="1"/>
  <c r="E465" i="1"/>
  <c r="B465" i="1"/>
  <c r="O439" i="1"/>
  <c r="E308" i="1"/>
  <c r="B308" i="1"/>
  <c r="Q255" i="1"/>
  <c r="N255" i="1"/>
  <c r="M255" i="1"/>
  <c r="M489" i="1"/>
  <c r="N416" i="1"/>
  <c r="Q416" i="1"/>
  <c r="M416" i="1"/>
  <c r="M403" i="1"/>
  <c r="M377" i="1"/>
  <c r="O479" i="1"/>
  <c r="O446" i="1"/>
  <c r="O527" i="1"/>
  <c r="M379" i="1"/>
  <c r="N504" i="1"/>
  <c r="Q504" i="1"/>
  <c r="M504" i="1"/>
  <c r="N430" i="1"/>
  <c r="M430" i="1"/>
  <c r="Q430" i="1"/>
  <c r="Q395" i="1"/>
  <c r="M367" i="1"/>
  <c r="N367" i="1"/>
  <c r="Q367" i="1"/>
  <c r="P476" i="1"/>
  <c r="P376" i="1"/>
  <c r="M304" i="1"/>
  <c r="N304" i="1"/>
  <c r="Q304" i="1"/>
  <c r="Q236" i="1"/>
  <c r="M236" i="1"/>
  <c r="N236" i="1"/>
  <c r="M439" i="1"/>
  <c r="P352" i="1"/>
  <c r="M345" i="1"/>
  <c r="Q345" i="1"/>
  <c r="N345" i="1"/>
  <c r="Q332" i="1"/>
  <c r="Q309" i="1"/>
  <c r="N309" i="1"/>
  <c r="M309" i="1"/>
  <c r="P251" i="1"/>
  <c r="Q251" i="1"/>
  <c r="O207" i="1"/>
  <c r="M207" i="1"/>
  <c r="Q207" i="1"/>
  <c r="Q410" i="1"/>
  <c r="Q370" i="1"/>
  <c r="O265" i="1"/>
  <c r="N321" i="1"/>
  <c r="M321" i="1"/>
  <c r="Q321" i="1"/>
  <c r="M296" i="1"/>
  <c r="Q296" i="1"/>
  <c r="N296" i="1"/>
  <c r="O364" i="1"/>
  <c r="E353" i="1"/>
  <c r="B353" i="1"/>
  <c r="P315" i="1"/>
  <c r="B301" i="1"/>
  <c r="E301" i="1"/>
  <c r="P399" i="1"/>
  <c r="Q338" i="1"/>
  <c r="B221" i="1"/>
  <c r="E221" i="1"/>
  <c r="Q290" i="1"/>
  <c r="E260" i="1"/>
  <c r="B260" i="1"/>
  <c r="P292" i="1"/>
  <c r="M226" i="1"/>
  <c r="N226" i="1"/>
  <c r="Q226" i="1"/>
  <c r="O253" i="1"/>
  <c r="E235" i="1"/>
  <c r="B235" i="1"/>
  <c r="N201" i="1"/>
  <c r="M201" i="1"/>
  <c r="Q201" i="1"/>
  <c r="P111" i="1"/>
  <c r="N111" i="1"/>
  <c r="O281" i="1"/>
  <c r="M156" i="1"/>
  <c r="O156" i="1"/>
  <c r="N191" i="1"/>
  <c r="Q168" i="1"/>
  <c r="Q204" i="1"/>
  <c r="N204" i="1"/>
  <c r="M204" i="1"/>
  <c r="E184" i="1"/>
  <c r="B184" i="1"/>
  <c r="Q169" i="1"/>
  <c r="E136" i="1"/>
  <c r="B136" i="1"/>
  <c r="Q70" i="1"/>
  <c r="N70" i="1"/>
  <c r="M70" i="1"/>
  <c r="M43" i="1"/>
  <c r="O43" i="1"/>
  <c r="M122" i="1"/>
  <c r="O122" i="1"/>
  <c r="P75" i="1"/>
  <c r="Q244" i="1"/>
  <c r="Q177" i="1"/>
  <c r="N136" i="1"/>
  <c r="M136" i="1"/>
  <c r="Q136" i="1"/>
  <c r="N112" i="1"/>
  <c r="M112" i="1"/>
  <c r="Q112" i="1"/>
  <c r="N114" i="1"/>
  <c r="M94" i="1"/>
  <c r="E138" i="1"/>
  <c r="B138" i="1"/>
  <c r="E131" i="1"/>
  <c r="B131" i="1"/>
  <c r="P115" i="1"/>
  <c r="E86" i="1"/>
  <c r="B86" i="1"/>
  <c r="M58" i="1"/>
  <c r="Q58" i="1"/>
  <c r="N58" i="1"/>
  <c r="M49" i="1"/>
  <c r="O49" i="1"/>
  <c r="M17" i="1"/>
  <c r="O17" i="1"/>
  <c r="Q195" i="1"/>
  <c r="N195" i="1"/>
  <c r="M195" i="1"/>
  <c r="B116" i="1"/>
  <c r="E116" i="1"/>
  <c r="N103" i="1"/>
  <c r="E46" i="1"/>
  <c r="B46" i="1"/>
  <c r="B14" i="1"/>
  <c r="E14" i="1"/>
  <c r="Q187" i="1"/>
  <c r="N187" i="1"/>
  <c r="M187" i="1"/>
  <c r="Q81" i="1"/>
  <c r="Q23" i="1"/>
  <c r="M7" i="1"/>
  <c r="M47" i="1"/>
  <c r="Q9" i="1"/>
  <c r="M39" i="1"/>
  <c r="M79" i="1"/>
</calcChain>
</file>

<file path=xl/sharedStrings.xml><?xml version="1.0" encoding="utf-8"?>
<sst xmlns="http://schemas.openxmlformats.org/spreadsheetml/2006/main" count="17" uniqueCount="17">
  <si>
    <t>NCDOT Agreement ID</t>
  </si>
  <si>
    <t>NCDOT Division</t>
  </si>
  <si>
    <t>Grantee</t>
  </si>
  <si>
    <t>County ID</t>
  </si>
  <si>
    <t>County</t>
  </si>
  <si>
    <t>Program Description</t>
  </si>
  <si>
    <t>Total Agreement Amount</t>
  </si>
  <si>
    <t>Federal Amount</t>
  </si>
  <si>
    <t>State Amount</t>
  </si>
  <si>
    <t>Local Amount</t>
  </si>
  <si>
    <t>Type</t>
  </si>
  <si>
    <t>Agreement Posting Date (Obligation)</t>
  </si>
  <si>
    <t>Funds (federal, state or both)</t>
  </si>
  <si>
    <t>Fed Fund %</t>
  </si>
  <si>
    <t>State Funding %</t>
  </si>
  <si>
    <t>Local Funding %</t>
  </si>
  <si>
    <t>Total Project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</si>
</sst>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3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164" fontId="0" fillId="0" borderId="0" xfId="1" applyNumberFormat="1" applyFont="1"/>
    <xf numFmtId="14" fontId="0" fillId="0" borderId="0" xfId="1" applyNumberFormat="1" applyFont="1"/>
    <xf numFmtId="9" fontId="0" fillId="0" borderId="0" xfId="2" applyFont="1"/>
    <xf numFmtId="164" fontId="0" fillId="0" borderId="0" xfId="0" applyNumberFormat="1"/>
  </cellXfs>
  <cellStyles count="4">
    <cellStyle name="Currency" xfId="1" builtinId="4"/>
    <cellStyle name="Normal" xfId="0" builtinId="0"/>
    <cellStyle name="Normal 2" xfId="3" xr:uid="{DDC2A379-C2C0-426C-B429-2F9B611B9CC6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mbrumfield\AppData\Local\Microsoft\Windows\INetCache\Content.Outlook\1XJZZLSK\FY21%20Agreement%20Analysis%2020211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inal"/>
      <sheetName val="Intermediate"/>
      <sheetName val="Counties Systems Crosswalk"/>
      <sheetName val="Claims"/>
      <sheetName val="Grantor Dashboard"/>
      <sheetName val="DOT Grants"/>
      <sheetName val="Divisions"/>
    </sheetNames>
    <sheetDataSet>
      <sheetData sheetId="0"/>
      <sheetData sheetId="1"/>
      <sheetData sheetId="2">
        <row r="1">
          <cell r="A1" t="str">
            <v>Agreement ID</v>
          </cell>
          <cell r="B1" t="str">
            <v>Posting Date</v>
          </cell>
          <cell r="C1" t="str">
            <v>Grantee</v>
          </cell>
          <cell r="D1" t="str">
            <v>Division</v>
          </cell>
          <cell r="E1" t="str">
            <v>Grantor Program</v>
          </cell>
          <cell r="F1" t="str">
            <v>WBS element</v>
          </cell>
          <cell r="G1" t="str">
            <v>CFDA No.</v>
          </cell>
          <cell r="H1" t="str">
            <v>Agreement Valid From</v>
          </cell>
          <cell r="I1" t="str">
            <v>Agreement Valid To</v>
          </cell>
          <cell r="J1" t="str">
            <v>Authorized Amount</v>
          </cell>
          <cell r="K1" t="str">
            <v>Total Authorized Amt</v>
          </cell>
          <cell r="L1" t="str">
            <v>Billing Request Amt</v>
          </cell>
          <cell r="M1" t="str">
            <v>Number of Agreements</v>
          </cell>
          <cell r="N1" t="str">
            <v>Requested Amount</v>
          </cell>
          <cell r="O1" t="str">
            <v>Expense Amount</v>
          </cell>
          <cell r="P1" t="str">
            <v>Billing Request Amt</v>
          </cell>
          <cell r="Q1" t="str">
            <v>Fed Fund %</v>
          </cell>
          <cell r="R1" t="str">
            <v>State Funding %</v>
          </cell>
          <cell r="S1" t="str">
            <v>Local Funding %</v>
          </cell>
        </row>
        <row r="2">
          <cell r="A2">
            <v>2000042816</v>
          </cell>
          <cell r="B2">
            <v>44112</v>
          </cell>
          <cell r="C2" t="str">
            <v>TROLLEYS INC</v>
          </cell>
          <cell r="D2" t="str">
            <v>17</v>
          </cell>
          <cell r="E2" t="str">
            <v>P2021_INTERCITY_5311F</v>
          </cell>
          <cell r="F2" t="str">
            <v>36233.153.3.2</v>
          </cell>
          <cell r="G2" t="str">
            <v>20.509</v>
          </cell>
          <cell r="H2" t="str">
            <v>7/1/2020</v>
          </cell>
          <cell r="I2" t="str">
            <v>6/30/2022</v>
          </cell>
          <cell r="J2">
            <v>1786050</v>
          </cell>
          <cell r="K2">
            <v>0</v>
          </cell>
          <cell r="L2">
            <v>0</v>
          </cell>
          <cell r="M2">
            <v>1</v>
          </cell>
          <cell r="N2">
            <v>1786050</v>
          </cell>
          <cell r="O2">
            <v>1786050</v>
          </cell>
          <cell r="P2">
            <v>0</v>
          </cell>
          <cell r="Q2">
            <v>50</v>
          </cell>
          <cell r="R2">
            <v>50</v>
          </cell>
          <cell r="S2">
            <v>0</v>
          </cell>
        </row>
        <row r="3">
          <cell r="A3">
            <v>2000042817</v>
          </cell>
          <cell r="B3">
            <v>44112</v>
          </cell>
          <cell r="C3" t="str">
            <v>CLAY COUNTY</v>
          </cell>
          <cell r="D3" t="str">
            <v>14</v>
          </cell>
          <cell r="E3" t="str">
            <v>P2021_CAPITAL</v>
          </cell>
          <cell r="F3" t="str">
            <v>51081.6.4.3</v>
          </cell>
          <cell r="G3" t="str">
            <v>20.509</v>
          </cell>
          <cell r="H3" t="str">
            <v>7/1/2020</v>
          </cell>
          <cell r="I3" t="str">
            <v>6/30/2021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80</v>
          </cell>
          <cell r="R3">
            <v>10</v>
          </cell>
          <cell r="S3">
            <v>10</v>
          </cell>
        </row>
        <row r="4">
          <cell r="A4">
            <v>2000042818</v>
          </cell>
          <cell r="B4">
            <v>44112</v>
          </cell>
          <cell r="C4" t="str">
            <v>ALLEGHANY COUNTY</v>
          </cell>
          <cell r="D4" t="str">
            <v>11</v>
          </cell>
          <cell r="E4" t="str">
            <v>P2021_CAPITAL</v>
          </cell>
          <cell r="F4" t="str">
            <v>51081.23.2.3</v>
          </cell>
          <cell r="G4" t="str">
            <v>20.509</v>
          </cell>
          <cell r="H4" t="str">
            <v>7/1/2020</v>
          </cell>
          <cell r="I4" t="str">
            <v>12/31/2021</v>
          </cell>
          <cell r="J4">
            <v>150318</v>
          </cell>
          <cell r="K4">
            <v>0</v>
          </cell>
          <cell r="L4">
            <v>0</v>
          </cell>
          <cell r="M4">
            <v>1</v>
          </cell>
          <cell r="N4">
            <v>150318</v>
          </cell>
          <cell r="O4">
            <v>150318</v>
          </cell>
          <cell r="P4">
            <v>0</v>
          </cell>
          <cell r="Q4">
            <v>80</v>
          </cell>
          <cell r="R4">
            <v>10</v>
          </cell>
          <cell r="S4">
            <v>10</v>
          </cell>
        </row>
        <row r="5">
          <cell r="A5">
            <v>2000042824</v>
          </cell>
          <cell r="B5">
            <v>44113</v>
          </cell>
          <cell r="C5" t="str">
            <v>ASHE COUNTY TRANSPORTATION</v>
          </cell>
          <cell r="D5" t="str">
            <v>11</v>
          </cell>
          <cell r="E5" t="str">
            <v>P2021_CAPITAL</v>
          </cell>
          <cell r="F5" t="str">
            <v>51081.13.3.3</v>
          </cell>
          <cell r="G5" t="str">
            <v>20.509</v>
          </cell>
          <cell r="H5" t="str">
            <v>7/1/2020</v>
          </cell>
          <cell r="I5" t="str">
            <v>6/30/2021</v>
          </cell>
          <cell r="J5">
            <v>188028</v>
          </cell>
          <cell r="K5">
            <v>0</v>
          </cell>
          <cell r="L5">
            <v>0</v>
          </cell>
          <cell r="M5">
            <v>1</v>
          </cell>
          <cell r="N5">
            <v>188028</v>
          </cell>
          <cell r="O5">
            <v>188028</v>
          </cell>
          <cell r="P5">
            <v>0</v>
          </cell>
          <cell r="Q5">
            <v>80</v>
          </cell>
          <cell r="R5">
            <v>10</v>
          </cell>
          <cell r="S5">
            <v>10</v>
          </cell>
        </row>
        <row r="6">
          <cell r="A6">
            <v>2000042825</v>
          </cell>
          <cell r="B6">
            <v>44113</v>
          </cell>
          <cell r="C6" t="str">
            <v>APPALCART</v>
          </cell>
          <cell r="D6" t="str">
            <v>11</v>
          </cell>
          <cell r="E6" t="str">
            <v>P2021_CAPITAL</v>
          </cell>
          <cell r="F6" t="str">
            <v>51081.9.4.3</v>
          </cell>
          <cell r="G6" t="str">
            <v>20.509</v>
          </cell>
          <cell r="H6" t="str">
            <v>7/1/2020</v>
          </cell>
          <cell r="I6" t="str">
            <v>6/30/2021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80</v>
          </cell>
          <cell r="R6">
            <v>10</v>
          </cell>
          <cell r="S6">
            <v>10</v>
          </cell>
        </row>
        <row r="7">
          <cell r="A7">
            <v>2000042826</v>
          </cell>
          <cell r="B7">
            <v>44113</v>
          </cell>
          <cell r="C7" t="str">
            <v>CHEROKEE COUNTY</v>
          </cell>
          <cell r="D7" t="str">
            <v>14</v>
          </cell>
          <cell r="E7" t="str">
            <v>P2021_CAPITAL</v>
          </cell>
          <cell r="F7" t="str">
            <v>51081.15.4.3</v>
          </cell>
          <cell r="G7" t="str">
            <v>20.509</v>
          </cell>
          <cell r="H7" t="str">
            <v>7/1/2020</v>
          </cell>
          <cell r="I7" t="str">
            <v>12/31/2021</v>
          </cell>
          <cell r="J7">
            <v>59220</v>
          </cell>
          <cell r="K7">
            <v>0</v>
          </cell>
          <cell r="L7">
            <v>0</v>
          </cell>
          <cell r="M7">
            <v>1</v>
          </cell>
          <cell r="N7">
            <v>58950</v>
          </cell>
          <cell r="O7">
            <v>59220</v>
          </cell>
          <cell r="P7">
            <v>0</v>
          </cell>
          <cell r="Q7">
            <v>80</v>
          </cell>
          <cell r="R7">
            <v>10</v>
          </cell>
          <cell r="S7">
            <v>10</v>
          </cell>
        </row>
        <row r="8">
          <cell r="A8">
            <v>2000042827</v>
          </cell>
          <cell r="B8">
            <v>44113</v>
          </cell>
          <cell r="C8" t="str">
            <v>THE LIFE CENTER</v>
          </cell>
          <cell r="D8" t="str">
            <v>9</v>
          </cell>
          <cell r="E8" t="str">
            <v>P2021_5310_CAPITAL</v>
          </cell>
          <cell r="F8" t="str">
            <v>51001.79.5.3</v>
          </cell>
          <cell r="G8" t="str">
            <v>20.513</v>
          </cell>
          <cell r="H8" t="str">
            <v>7/1/2020</v>
          </cell>
          <cell r="I8" t="str">
            <v>6/30/2021</v>
          </cell>
          <cell r="J8">
            <v>54000</v>
          </cell>
          <cell r="K8">
            <v>0</v>
          </cell>
          <cell r="L8">
            <v>0</v>
          </cell>
          <cell r="M8">
            <v>1</v>
          </cell>
          <cell r="N8">
            <v>54000</v>
          </cell>
          <cell r="O8">
            <v>54000</v>
          </cell>
          <cell r="P8">
            <v>0</v>
          </cell>
          <cell r="Q8">
            <v>80</v>
          </cell>
          <cell r="R8">
            <v>10</v>
          </cell>
          <cell r="S8">
            <v>10</v>
          </cell>
        </row>
        <row r="9">
          <cell r="A9">
            <v>2000042828</v>
          </cell>
          <cell r="B9">
            <v>44113</v>
          </cell>
          <cell r="C9" t="str">
            <v>ALAMANCE COUNTY TRANSPORTATION</v>
          </cell>
          <cell r="D9" t="str">
            <v>7</v>
          </cell>
          <cell r="E9" t="str">
            <v>P2021_5310_OPERATING</v>
          </cell>
          <cell r="F9" t="str">
            <v>51001.56.8.2</v>
          </cell>
          <cell r="G9" t="str">
            <v>21.513</v>
          </cell>
          <cell r="H9" t="str">
            <v>7/1/2020</v>
          </cell>
          <cell r="I9" t="str">
            <v>6/30/2021</v>
          </cell>
          <cell r="J9">
            <v>287618</v>
          </cell>
          <cell r="K9">
            <v>0</v>
          </cell>
          <cell r="L9">
            <v>0</v>
          </cell>
          <cell r="M9">
            <v>1</v>
          </cell>
          <cell r="N9">
            <v>287618</v>
          </cell>
          <cell r="O9">
            <v>287618</v>
          </cell>
          <cell r="P9">
            <v>0</v>
          </cell>
          <cell r="Q9">
            <v>50</v>
          </cell>
          <cell r="R9">
            <v>0</v>
          </cell>
          <cell r="S9">
            <v>50</v>
          </cell>
        </row>
        <row r="10">
          <cell r="A10">
            <v>2000042829</v>
          </cell>
          <cell r="B10">
            <v>44113</v>
          </cell>
          <cell r="C10" t="str">
            <v>YADKIN VALLEY ECONOMIC</v>
          </cell>
          <cell r="D10" t="str">
            <v>11</v>
          </cell>
          <cell r="E10" t="str">
            <v>P2021_CAPITAL</v>
          </cell>
          <cell r="F10" t="str">
            <v>51081.21.2.3</v>
          </cell>
          <cell r="G10" t="str">
            <v>20.509</v>
          </cell>
          <cell r="H10" t="str">
            <v>7/1/2020</v>
          </cell>
          <cell r="I10" t="str">
            <v>12/31/2021</v>
          </cell>
          <cell r="J10">
            <v>395914</v>
          </cell>
          <cell r="K10">
            <v>0</v>
          </cell>
          <cell r="L10">
            <v>0</v>
          </cell>
          <cell r="M10">
            <v>1</v>
          </cell>
          <cell r="N10">
            <v>395914</v>
          </cell>
          <cell r="O10">
            <v>395914</v>
          </cell>
          <cell r="P10">
            <v>0</v>
          </cell>
          <cell r="Q10">
            <v>80</v>
          </cell>
          <cell r="R10">
            <v>10</v>
          </cell>
          <cell r="S10">
            <v>10</v>
          </cell>
        </row>
        <row r="11">
          <cell r="A11">
            <v>2000042830</v>
          </cell>
          <cell r="B11">
            <v>44112</v>
          </cell>
          <cell r="C11" t="str">
            <v>JACKSON COUNTY TRANSIT</v>
          </cell>
          <cell r="D11" t="str">
            <v>14</v>
          </cell>
          <cell r="E11" t="str">
            <v>P2021_CAPITAL</v>
          </cell>
          <cell r="F11" t="str">
            <v>51081.16.3.3</v>
          </cell>
          <cell r="G11" t="str">
            <v>20.509</v>
          </cell>
          <cell r="H11" t="str">
            <v>7/1/2020</v>
          </cell>
          <cell r="I11" t="str">
            <v>12/31/2021</v>
          </cell>
          <cell r="J11">
            <v>253165</v>
          </cell>
          <cell r="K11">
            <v>0</v>
          </cell>
          <cell r="L11">
            <v>0</v>
          </cell>
          <cell r="M11">
            <v>1</v>
          </cell>
          <cell r="N11">
            <v>253165</v>
          </cell>
          <cell r="O11">
            <v>253165</v>
          </cell>
          <cell r="P11">
            <v>0</v>
          </cell>
          <cell r="Q11">
            <v>80</v>
          </cell>
          <cell r="R11">
            <v>10</v>
          </cell>
          <cell r="S11">
            <v>10</v>
          </cell>
        </row>
        <row r="12">
          <cell r="A12">
            <v>2000042831</v>
          </cell>
          <cell r="B12">
            <v>44112</v>
          </cell>
          <cell r="C12" t="str">
            <v>MONARCH</v>
          </cell>
          <cell r="D12" t="str">
            <v>10</v>
          </cell>
          <cell r="E12" t="str">
            <v>P2021_5310_CAPITAL</v>
          </cell>
          <cell r="F12" t="str">
            <v>51001.47.8.9</v>
          </cell>
          <cell r="G12" t="str">
            <v>20.513</v>
          </cell>
          <cell r="H12" t="str">
            <v>7/1/2020</v>
          </cell>
          <cell r="I12" t="str">
            <v>6/30/2021</v>
          </cell>
          <cell r="J12">
            <v>63353</v>
          </cell>
          <cell r="K12">
            <v>0</v>
          </cell>
          <cell r="L12">
            <v>0</v>
          </cell>
          <cell r="M12">
            <v>1</v>
          </cell>
          <cell r="N12">
            <v>63353</v>
          </cell>
          <cell r="O12">
            <v>63353</v>
          </cell>
          <cell r="P12">
            <v>0</v>
          </cell>
          <cell r="Q12">
            <v>80</v>
          </cell>
          <cell r="R12">
            <v>10</v>
          </cell>
          <cell r="S12">
            <v>10</v>
          </cell>
        </row>
        <row r="13">
          <cell r="A13">
            <v>2000042832</v>
          </cell>
          <cell r="B13">
            <v>44112</v>
          </cell>
          <cell r="C13" t="str">
            <v>MONARCH</v>
          </cell>
          <cell r="D13" t="str">
            <v>10</v>
          </cell>
          <cell r="E13" t="str">
            <v>P2021_5310_CAPITAL</v>
          </cell>
          <cell r="F13" t="str">
            <v>51001.47.8.3</v>
          </cell>
          <cell r="G13" t="str">
            <v>20.513</v>
          </cell>
          <cell r="H13" t="str">
            <v>7/1/2020</v>
          </cell>
          <cell r="I13" t="str">
            <v>6/30/2021</v>
          </cell>
          <cell r="J13">
            <v>29314</v>
          </cell>
          <cell r="K13">
            <v>0</v>
          </cell>
          <cell r="L13">
            <v>0</v>
          </cell>
          <cell r="M13">
            <v>1</v>
          </cell>
          <cell r="N13">
            <v>29314</v>
          </cell>
          <cell r="O13">
            <v>29314</v>
          </cell>
          <cell r="P13">
            <v>0</v>
          </cell>
          <cell r="Q13">
            <v>80</v>
          </cell>
          <cell r="R13">
            <v>10</v>
          </cell>
          <cell r="S13">
            <v>10</v>
          </cell>
        </row>
        <row r="14">
          <cell r="A14">
            <v>2000042833</v>
          </cell>
          <cell r="B14">
            <v>44112</v>
          </cell>
          <cell r="C14" t="str">
            <v>MONARCH</v>
          </cell>
          <cell r="D14" t="str">
            <v>10</v>
          </cell>
          <cell r="E14" t="str">
            <v>P2021_5310_CAPITAL</v>
          </cell>
          <cell r="F14" t="str">
            <v>51001.47.8.6</v>
          </cell>
          <cell r="G14" t="str">
            <v>20.513</v>
          </cell>
          <cell r="H14" t="str">
            <v>7/1/2020</v>
          </cell>
          <cell r="I14" t="str">
            <v>6/30/2021</v>
          </cell>
          <cell r="J14">
            <v>134347</v>
          </cell>
          <cell r="K14">
            <v>0</v>
          </cell>
          <cell r="L14">
            <v>0</v>
          </cell>
          <cell r="M14">
            <v>1</v>
          </cell>
          <cell r="N14">
            <v>134347</v>
          </cell>
          <cell r="O14">
            <v>134347</v>
          </cell>
          <cell r="P14">
            <v>0</v>
          </cell>
          <cell r="Q14">
            <v>80</v>
          </cell>
          <cell r="R14">
            <v>10</v>
          </cell>
          <cell r="S14">
            <v>10</v>
          </cell>
        </row>
        <row r="15">
          <cell r="A15">
            <v>2000042834</v>
          </cell>
          <cell r="B15">
            <v>44112</v>
          </cell>
          <cell r="C15" t="str">
            <v>MONARCH</v>
          </cell>
          <cell r="D15" t="str">
            <v>10</v>
          </cell>
          <cell r="E15" t="str">
            <v>P2021_5310_CAPITAL</v>
          </cell>
          <cell r="F15" t="str">
            <v>51001.47.8.7</v>
          </cell>
          <cell r="G15" t="str">
            <v>20.513</v>
          </cell>
          <cell r="H15" t="str">
            <v>7/1/2020</v>
          </cell>
          <cell r="I15" t="str">
            <v>6/30/2021</v>
          </cell>
          <cell r="J15">
            <v>33366</v>
          </cell>
          <cell r="K15">
            <v>0</v>
          </cell>
          <cell r="L15">
            <v>0</v>
          </cell>
          <cell r="M15">
            <v>1</v>
          </cell>
          <cell r="N15">
            <v>33366</v>
          </cell>
          <cell r="O15">
            <v>33366</v>
          </cell>
          <cell r="P15">
            <v>0</v>
          </cell>
          <cell r="Q15">
            <v>80</v>
          </cell>
          <cell r="R15">
            <v>10</v>
          </cell>
          <cell r="S15">
            <v>10</v>
          </cell>
        </row>
        <row r="16">
          <cell r="A16">
            <v>2000042835</v>
          </cell>
          <cell r="B16">
            <v>44112</v>
          </cell>
          <cell r="C16" t="str">
            <v>MONARCH</v>
          </cell>
          <cell r="D16" t="str">
            <v>10</v>
          </cell>
          <cell r="E16" t="str">
            <v>P2021_5310_CAPITAL</v>
          </cell>
          <cell r="F16" t="str">
            <v>51001.47.8.5</v>
          </cell>
          <cell r="G16" t="str">
            <v>20.513</v>
          </cell>
          <cell r="H16" t="str">
            <v>7/1/2020</v>
          </cell>
          <cell r="I16" t="str">
            <v>6/30/2021</v>
          </cell>
          <cell r="J16">
            <v>51378</v>
          </cell>
          <cell r="K16">
            <v>0</v>
          </cell>
          <cell r="L16">
            <v>0</v>
          </cell>
          <cell r="M16">
            <v>1</v>
          </cell>
          <cell r="N16">
            <v>51378</v>
          </cell>
          <cell r="O16">
            <v>51378</v>
          </cell>
          <cell r="P16">
            <v>0</v>
          </cell>
          <cell r="Q16">
            <v>80</v>
          </cell>
          <cell r="R16">
            <v>10</v>
          </cell>
          <cell r="S16">
            <v>10</v>
          </cell>
        </row>
        <row r="17">
          <cell r="A17">
            <v>2000042836</v>
          </cell>
          <cell r="B17">
            <v>44112</v>
          </cell>
          <cell r="C17" t="str">
            <v>MONARCH</v>
          </cell>
          <cell r="D17" t="str">
            <v>10</v>
          </cell>
          <cell r="E17" t="str">
            <v>P2021_5310_CAPITAL</v>
          </cell>
          <cell r="F17" t="str">
            <v>51001.47.8.8</v>
          </cell>
          <cell r="G17" t="str">
            <v>20.513</v>
          </cell>
          <cell r="H17" t="str">
            <v>7/1/2020</v>
          </cell>
          <cell r="I17" t="str">
            <v>6/30/2021</v>
          </cell>
          <cell r="J17">
            <v>48487</v>
          </cell>
          <cell r="K17">
            <v>0</v>
          </cell>
          <cell r="L17">
            <v>0</v>
          </cell>
          <cell r="M17">
            <v>1</v>
          </cell>
          <cell r="N17">
            <v>48487</v>
          </cell>
          <cell r="O17">
            <v>48487</v>
          </cell>
          <cell r="P17">
            <v>0</v>
          </cell>
          <cell r="Q17">
            <v>80</v>
          </cell>
          <cell r="R17">
            <v>10</v>
          </cell>
          <cell r="S17">
            <v>10</v>
          </cell>
        </row>
        <row r="18">
          <cell r="A18">
            <v>2000042837</v>
          </cell>
          <cell r="B18">
            <v>44112</v>
          </cell>
          <cell r="C18" t="str">
            <v>MONARCH</v>
          </cell>
          <cell r="D18" t="str">
            <v>10</v>
          </cell>
          <cell r="E18" t="str">
            <v>P2021_5310_CAPITAL</v>
          </cell>
          <cell r="F18" t="str">
            <v>51001.47.8.4</v>
          </cell>
          <cell r="G18" t="str">
            <v>20.513</v>
          </cell>
          <cell r="H18" t="str">
            <v>7/1/2020</v>
          </cell>
          <cell r="I18" t="str">
            <v>6/30/2021</v>
          </cell>
          <cell r="J18">
            <v>73335</v>
          </cell>
          <cell r="K18">
            <v>0</v>
          </cell>
          <cell r="L18">
            <v>0</v>
          </cell>
          <cell r="M18">
            <v>1</v>
          </cell>
          <cell r="N18">
            <v>73335</v>
          </cell>
          <cell r="O18">
            <v>73335</v>
          </cell>
          <cell r="P18">
            <v>0</v>
          </cell>
          <cell r="Q18">
            <v>80</v>
          </cell>
          <cell r="R18">
            <v>10</v>
          </cell>
          <cell r="S18">
            <v>10</v>
          </cell>
        </row>
        <row r="19">
          <cell r="A19">
            <v>2000042850</v>
          </cell>
          <cell r="B19">
            <v>44113</v>
          </cell>
          <cell r="C19" t="str">
            <v>POLK COUNTY TRANSPORTATION</v>
          </cell>
          <cell r="D19" t="str">
            <v>14</v>
          </cell>
          <cell r="E19" t="str">
            <v>P2021_CAPITAL</v>
          </cell>
          <cell r="F19" t="str">
            <v>51081.2.3.3</v>
          </cell>
          <cell r="G19" t="str">
            <v>20.509</v>
          </cell>
          <cell r="H19" t="str">
            <v>7/1/2020</v>
          </cell>
          <cell r="I19" t="str">
            <v>6/30/2021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80</v>
          </cell>
          <cell r="R19">
            <v>10</v>
          </cell>
          <cell r="S19">
            <v>10</v>
          </cell>
        </row>
        <row r="20">
          <cell r="A20">
            <v>2000042851</v>
          </cell>
          <cell r="B20">
            <v>44113</v>
          </cell>
          <cell r="C20" t="str">
            <v>YANCEY COUNTY TRANSPORTATION</v>
          </cell>
          <cell r="D20" t="str">
            <v>13</v>
          </cell>
          <cell r="E20" t="str">
            <v>P2021_CAPITAL</v>
          </cell>
          <cell r="F20" t="str">
            <v>51081.22.2.3</v>
          </cell>
          <cell r="G20" t="str">
            <v>20.509</v>
          </cell>
          <cell r="H20" t="str">
            <v>7/1/2020</v>
          </cell>
          <cell r="I20" t="str">
            <v>6/30/2021</v>
          </cell>
          <cell r="J20">
            <v>24968</v>
          </cell>
          <cell r="K20">
            <v>0</v>
          </cell>
          <cell r="L20">
            <v>0</v>
          </cell>
          <cell r="M20">
            <v>1</v>
          </cell>
          <cell r="N20">
            <v>24968</v>
          </cell>
          <cell r="O20">
            <v>24968</v>
          </cell>
          <cell r="P20">
            <v>0</v>
          </cell>
          <cell r="Q20">
            <v>80</v>
          </cell>
          <cell r="R20">
            <v>10</v>
          </cell>
          <cell r="S20">
            <v>10</v>
          </cell>
        </row>
        <row r="21">
          <cell r="A21">
            <v>2000042852</v>
          </cell>
          <cell r="B21">
            <v>44113</v>
          </cell>
          <cell r="C21" t="str">
            <v>WESTERN CAROLINA COMMUNITY</v>
          </cell>
          <cell r="D21" t="str">
            <v>14</v>
          </cell>
          <cell r="E21" t="str">
            <v>P2021_CAPITAL</v>
          </cell>
          <cell r="F21" t="str">
            <v>51081.12.2.3</v>
          </cell>
          <cell r="G21" t="str">
            <v>20.509</v>
          </cell>
          <cell r="H21" t="str">
            <v>7/1/2020</v>
          </cell>
          <cell r="I21" t="str">
            <v>12/31/2021</v>
          </cell>
          <cell r="J21">
            <v>59400</v>
          </cell>
          <cell r="K21">
            <v>0</v>
          </cell>
          <cell r="L21">
            <v>0</v>
          </cell>
          <cell r="M21">
            <v>1</v>
          </cell>
          <cell r="N21">
            <v>59400</v>
          </cell>
          <cell r="O21">
            <v>59400</v>
          </cell>
          <cell r="P21">
            <v>0</v>
          </cell>
          <cell r="Q21">
            <v>80</v>
          </cell>
          <cell r="R21">
            <v>10</v>
          </cell>
          <cell r="S21">
            <v>10</v>
          </cell>
        </row>
        <row r="22">
          <cell r="A22">
            <v>2000042853</v>
          </cell>
          <cell r="B22">
            <v>44113</v>
          </cell>
          <cell r="C22" t="str">
            <v>RUTHERFORD COUNTY</v>
          </cell>
          <cell r="D22" t="str">
            <v>13</v>
          </cell>
          <cell r="E22" t="str">
            <v>P2021_CAPITAL</v>
          </cell>
          <cell r="F22" t="str">
            <v>51081.3.3.3</v>
          </cell>
          <cell r="G22" t="str">
            <v>20.509</v>
          </cell>
          <cell r="H22" t="str">
            <v>7/1/2020</v>
          </cell>
          <cell r="I22" t="str">
            <v>6/30/2022</v>
          </cell>
          <cell r="J22">
            <v>157959</v>
          </cell>
          <cell r="K22">
            <v>0</v>
          </cell>
          <cell r="L22">
            <v>0</v>
          </cell>
          <cell r="M22">
            <v>1</v>
          </cell>
          <cell r="N22">
            <v>157959</v>
          </cell>
          <cell r="O22">
            <v>157959</v>
          </cell>
          <cell r="P22">
            <v>0</v>
          </cell>
          <cell r="Q22">
            <v>80</v>
          </cell>
          <cell r="R22">
            <v>10</v>
          </cell>
          <cell r="S22">
            <v>10</v>
          </cell>
        </row>
        <row r="23">
          <cell r="A23">
            <v>2000042854</v>
          </cell>
          <cell r="B23">
            <v>44113</v>
          </cell>
          <cell r="C23" t="str">
            <v>MITCHELL COUNTY TRANSPORTATION</v>
          </cell>
          <cell r="D23" t="str">
            <v>13</v>
          </cell>
          <cell r="E23" t="str">
            <v>P2021_CAPITAL</v>
          </cell>
          <cell r="F23" t="str">
            <v>51081.18.2.3</v>
          </cell>
          <cell r="G23" t="str">
            <v>20.509</v>
          </cell>
          <cell r="H23" t="str">
            <v>7/1/2020</v>
          </cell>
          <cell r="I23" t="str">
            <v>6/30/2021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80</v>
          </cell>
          <cell r="R23">
            <v>10</v>
          </cell>
          <cell r="S23">
            <v>10</v>
          </cell>
        </row>
        <row r="24">
          <cell r="A24">
            <v>2000042855</v>
          </cell>
          <cell r="B24">
            <v>44113</v>
          </cell>
          <cell r="C24" t="str">
            <v>MOUNTAIN PROJECTS INC</v>
          </cell>
          <cell r="D24" t="str">
            <v>14</v>
          </cell>
          <cell r="E24" t="str">
            <v>P2021_CAPITAL</v>
          </cell>
          <cell r="F24" t="str">
            <v>51081.11.4.3</v>
          </cell>
          <cell r="G24" t="str">
            <v>20.509</v>
          </cell>
          <cell r="H24" t="str">
            <v>7/1/2020</v>
          </cell>
          <cell r="I24" t="str">
            <v>6/30/2021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80</v>
          </cell>
          <cell r="R24">
            <v>10</v>
          </cell>
          <cell r="S24">
            <v>10</v>
          </cell>
        </row>
        <row r="25">
          <cell r="A25">
            <v>2000042856</v>
          </cell>
          <cell r="B25">
            <v>44113</v>
          </cell>
          <cell r="C25" t="str">
            <v>MACON COUNTY</v>
          </cell>
          <cell r="D25" t="str">
            <v>14</v>
          </cell>
          <cell r="E25" t="str">
            <v>P2021_CAPITAL</v>
          </cell>
          <cell r="F25" t="str">
            <v>51081.5.4.3</v>
          </cell>
          <cell r="G25" t="str">
            <v>20.509</v>
          </cell>
          <cell r="H25" t="str">
            <v>7/1/2020</v>
          </cell>
          <cell r="I25" t="str">
            <v>6/30/2021</v>
          </cell>
          <cell r="J25">
            <v>88555</v>
          </cell>
          <cell r="K25">
            <v>0</v>
          </cell>
          <cell r="L25">
            <v>0</v>
          </cell>
          <cell r="M25">
            <v>1</v>
          </cell>
          <cell r="N25">
            <v>88555</v>
          </cell>
          <cell r="O25">
            <v>88555</v>
          </cell>
          <cell r="P25">
            <v>0</v>
          </cell>
          <cell r="Q25">
            <v>80</v>
          </cell>
          <cell r="R25">
            <v>10</v>
          </cell>
          <cell r="S25">
            <v>10</v>
          </cell>
        </row>
        <row r="26">
          <cell r="A26">
            <v>2000042857</v>
          </cell>
          <cell r="B26">
            <v>44113</v>
          </cell>
          <cell r="C26" t="str">
            <v>WESTERN PIEDMONT REGIONAL</v>
          </cell>
          <cell r="D26" t="str">
            <v>12</v>
          </cell>
          <cell r="E26" t="str">
            <v>P2021_CAPITAL</v>
          </cell>
          <cell r="F26" t="str">
            <v>51081.7.3.3</v>
          </cell>
          <cell r="G26" t="str">
            <v>20.509</v>
          </cell>
          <cell r="H26" t="str">
            <v>7/1/2020</v>
          </cell>
          <cell r="I26" t="str">
            <v>12/31/2021</v>
          </cell>
          <cell r="J26">
            <v>314604</v>
          </cell>
          <cell r="K26">
            <v>0</v>
          </cell>
          <cell r="L26">
            <v>0</v>
          </cell>
          <cell r="M26">
            <v>1</v>
          </cell>
          <cell r="N26">
            <v>314604</v>
          </cell>
          <cell r="O26">
            <v>314604</v>
          </cell>
          <cell r="P26">
            <v>0</v>
          </cell>
          <cell r="Q26">
            <v>80</v>
          </cell>
          <cell r="R26">
            <v>10</v>
          </cell>
          <cell r="S26">
            <v>10</v>
          </cell>
        </row>
        <row r="27">
          <cell r="A27">
            <v>2000042858</v>
          </cell>
          <cell r="B27">
            <v>44113</v>
          </cell>
          <cell r="C27" t="str">
            <v>BUNCOMBE COUNTY</v>
          </cell>
          <cell r="D27" t="str">
            <v>13</v>
          </cell>
          <cell r="E27" t="str">
            <v>P2021_CAPITAL</v>
          </cell>
          <cell r="F27" t="str">
            <v>51081.25.3.3</v>
          </cell>
          <cell r="G27" t="str">
            <v>20.509</v>
          </cell>
          <cell r="H27" t="str">
            <v>7/1/2020</v>
          </cell>
          <cell r="I27" t="str">
            <v>12/31/2021</v>
          </cell>
          <cell r="J27">
            <v>692653</v>
          </cell>
          <cell r="K27">
            <v>0</v>
          </cell>
          <cell r="L27">
            <v>0</v>
          </cell>
          <cell r="M27">
            <v>1</v>
          </cell>
          <cell r="N27">
            <v>692653</v>
          </cell>
          <cell r="O27">
            <v>692653</v>
          </cell>
          <cell r="P27">
            <v>0</v>
          </cell>
          <cell r="Q27">
            <v>80</v>
          </cell>
          <cell r="R27">
            <v>10</v>
          </cell>
          <cell r="S27">
            <v>10</v>
          </cell>
        </row>
        <row r="28">
          <cell r="A28">
            <v>2000042859</v>
          </cell>
          <cell r="B28">
            <v>44113</v>
          </cell>
          <cell r="C28" t="str">
            <v>WILKES TRANSPORTATION AUTHORITY</v>
          </cell>
          <cell r="D28" t="str">
            <v>11</v>
          </cell>
          <cell r="E28" t="str">
            <v>P2021_CAPITAL</v>
          </cell>
          <cell r="F28" t="str">
            <v>51081.20.2.3</v>
          </cell>
          <cell r="G28" t="str">
            <v>20.509</v>
          </cell>
          <cell r="H28" t="str">
            <v>7/1/2020</v>
          </cell>
          <cell r="I28" t="str">
            <v>6/30/2021</v>
          </cell>
          <cell r="J28">
            <v>278956</v>
          </cell>
          <cell r="K28">
            <v>0</v>
          </cell>
          <cell r="L28">
            <v>0</v>
          </cell>
          <cell r="M28">
            <v>1</v>
          </cell>
          <cell r="N28">
            <v>278956</v>
          </cell>
          <cell r="O28">
            <v>278956</v>
          </cell>
          <cell r="P28">
            <v>0</v>
          </cell>
          <cell r="Q28">
            <v>80</v>
          </cell>
          <cell r="R28">
            <v>10</v>
          </cell>
          <cell r="S28">
            <v>10</v>
          </cell>
        </row>
        <row r="29">
          <cell r="A29">
            <v>2000042860</v>
          </cell>
          <cell r="B29">
            <v>44113</v>
          </cell>
          <cell r="C29" t="str">
            <v>GRAHAM COUNTY</v>
          </cell>
          <cell r="D29" t="str">
            <v>14</v>
          </cell>
          <cell r="E29" t="str">
            <v>P2021_CAPITAL</v>
          </cell>
          <cell r="F29" t="str">
            <v>51081.10.4.3</v>
          </cell>
          <cell r="G29" t="str">
            <v>20.509</v>
          </cell>
          <cell r="H29" t="str">
            <v>7/1/2020</v>
          </cell>
          <cell r="I29" t="str">
            <v>6/30/2021</v>
          </cell>
          <cell r="J29">
            <v>64117</v>
          </cell>
          <cell r="K29">
            <v>64117</v>
          </cell>
          <cell r="L29">
            <v>0</v>
          </cell>
          <cell r="M29">
            <v>1</v>
          </cell>
          <cell r="N29">
            <v>64117</v>
          </cell>
          <cell r="O29">
            <v>64117</v>
          </cell>
          <cell r="P29">
            <v>0</v>
          </cell>
          <cell r="Q29">
            <v>80</v>
          </cell>
          <cell r="R29">
            <v>10</v>
          </cell>
          <cell r="S29">
            <v>10</v>
          </cell>
        </row>
        <row r="30">
          <cell r="A30">
            <v>2000042861</v>
          </cell>
          <cell r="B30">
            <v>44113</v>
          </cell>
          <cell r="C30" t="str">
            <v>HOKE COUNTY</v>
          </cell>
          <cell r="D30" t="str">
            <v>8</v>
          </cell>
          <cell r="E30" t="str">
            <v>P2020_5307_SUBS _OPER</v>
          </cell>
          <cell r="F30" t="str">
            <v>36231.37.3.2</v>
          </cell>
          <cell r="G30" t="str">
            <v>20.507</v>
          </cell>
          <cell r="H30" t="str">
            <v>7/1/2019</v>
          </cell>
          <cell r="I30" t="str">
            <v>6/30/2021</v>
          </cell>
          <cell r="J30">
            <v>110674</v>
          </cell>
          <cell r="K30">
            <v>110674</v>
          </cell>
          <cell r="L30">
            <v>0</v>
          </cell>
          <cell r="M30">
            <v>1</v>
          </cell>
          <cell r="N30">
            <v>110674</v>
          </cell>
          <cell r="O30">
            <v>110674</v>
          </cell>
          <cell r="P30">
            <v>0</v>
          </cell>
          <cell r="Q30">
            <v>50</v>
          </cell>
          <cell r="R30">
            <v>0</v>
          </cell>
          <cell r="S30">
            <v>50</v>
          </cell>
        </row>
        <row r="31">
          <cell r="A31">
            <v>2000042862</v>
          </cell>
          <cell r="B31">
            <v>44113</v>
          </cell>
          <cell r="C31" t="str">
            <v>IREDELL COUNTY</v>
          </cell>
          <cell r="D31" t="str">
            <v>12</v>
          </cell>
          <cell r="E31" t="str">
            <v>P2020_5307_SUBS _OPER</v>
          </cell>
          <cell r="F31" t="str">
            <v>36231.32.3.2</v>
          </cell>
          <cell r="G31" t="str">
            <v>20.507</v>
          </cell>
          <cell r="H31" t="str">
            <v>7/1/2019</v>
          </cell>
          <cell r="I31" t="str">
            <v>6/30/2021</v>
          </cell>
          <cell r="J31">
            <v>290577</v>
          </cell>
          <cell r="K31">
            <v>290577</v>
          </cell>
          <cell r="L31">
            <v>0</v>
          </cell>
          <cell r="M31">
            <v>1</v>
          </cell>
          <cell r="N31">
            <v>290577</v>
          </cell>
          <cell r="O31">
            <v>290577</v>
          </cell>
          <cell r="P31">
            <v>0</v>
          </cell>
          <cell r="Q31">
            <v>50</v>
          </cell>
          <cell r="R31">
            <v>0</v>
          </cell>
          <cell r="S31">
            <v>50</v>
          </cell>
        </row>
        <row r="32">
          <cell r="A32">
            <v>2000042863</v>
          </cell>
          <cell r="B32">
            <v>44113</v>
          </cell>
          <cell r="C32" t="str">
            <v>AVERY COUNTY TRANSPORTATION</v>
          </cell>
          <cell r="D32" t="str">
            <v>11</v>
          </cell>
          <cell r="E32" t="str">
            <v>P2021_CAPITAL</v>
          </cell>
          <cell r="F32" t="str">
            <v>51081.14.2.3</v>
          </cell>
          <cell r="G32" t="str">
            <v>20.509</v>
          </cell>
          <cell r="H32" t="str">
            <v>7/1/2020</v>
          </cell>
          <cell r="I32" t="str">
            <v>6/30/2021</v>
          </cell>
          <cell r="J32">
            <v>82319</v>
          </cell>
          <cell r="K32">
            <v>0</v>
          </cell>
          <cell r="L32">
            <v>0</v>
          </cell>
          <cell r="M32">
            <v>1</v>
          </cell>
          <cell r="N32">
            <v>82320</v>
          </cell>
          <cell r="O32">
            <v>82319</v>
          </cell>
          <cell r="P32">
            <v>0</v>
          </cell>
          <cell r="Q32">
            <v>80</v>
          </cell>
          <cell r="R32">
            <v>10</v>
          </cell>
          <cell r="S32">
            <v>10</v>
          </cell>
        </row>
        <row r="33">
          <cell r="A33">
            <v>2000042864</v>
          </cell>
          <cell r="B33">
            <v>44113</v>
          </cell>
          <cell r="C33" t="str">
            <v>TRANSYLVANIA COUNTY</v>
          </cell>
          <cell r="D33" t="str">
            <v>14</v>
          </cell>
          <cell r="E33" t="str">
            <v>P2021_CAPITAL</v>
          </cell>
          <cell r="F33" t="str">
            <v>51081.17.3.3</v>
          </cell>
          <cell r="G33" t="str">
            <v>20.509</v>
          </cell>
          <cell r="H33" t="str">
            <v>7/1/2020</v>
          </cell>
          <cell r="I33" t="str">
            <v>6/30/2021</v>
          </cell>
          <cell r="J33">
            <v>131578</v>
          </cell>
          <cell r="K33">
            <v>0</v>
          </cell>
          <cell r="L33">
            <v>0</v>
          </cell>
          <cell r="M33">
            <v>1</v>
          </cell>
          <cell r="N33">
            <v>120624</v>
          </cell>
          <cell r="O33">
            <v>131578</v>
          </cell>
          <cell r="P33">
            <v>0</v>
          </cell>
          <cell r="Q33">
            <v>80</v>
          </cell>
          <cell r="R33">
            <v>10</v>
          </cell>
          <cell r="S33">
            <v>10</v>
          </cell>
        </row>
        <row r="34">
          <cell r="A34">
            <v>2000042941</v>
          </cell>
          <cell r="B34">
            <v>44117</v>
          </cell>
          <cell r="C34" t="str">
            <v>MOORE COUNTY</v>
          </cell>
          <cell r="D34" t="str">
            <v>8</v>
          </cell>
          <cell r="E34" t="str">
            <v>P2021_5311_ADMIN</v>
          </cell>
          <cell r="F34" t="str">
            <v>36233.74.21.1</v>
          </cell>
          <cell r="G34" t="str">
            <v>20.509</v>
          </cell>
          <cell r="H34" t="str">
            <v>7/1/2020</v>
          </cell>
          <cell r="I34" t="str">
            <v>6/30/2021</v>
          </cell>
          <cell r="J34">
            <v>171463</v>
          </cell>
          <cell r="K34">
            <v>0</v>
          </cell>
          <cell r="L34">
            <v>0</v>
          </cell>
          <cell r="M34">
            <v>1</v>
          </cell>
          <cell r="N34">
            <v>258935</v>
          </cell>
          <cell r="O34">
            <v>258935</v>
          </cell>
          <cell r="P34">
            <v>0</v>
          </cell>
          <cell r="Q34">
            <v>80</v>
          </cell>
          <cell r="R34">
            <v>5</v>
          </cell>
          <cell r="S34">
            <v>15</v>
          </cell>
        </row>
        <row r="35">
          <cell r="A35">
            <v>2000042942</v>
          </cell>
          <cell r="B35">
            <v>44117</v>
          </cell>
          <cell r="C35" t="str">
            <v>COUNTY OF LEE</v>
          </cell>
          <cell r="D35" t="str">
            <v>8</v>
          </cell>
          <cell r="E35" t="str">
            <v>P2021_5311_ADMIN</v>
          </cell>
          <cell r="F35" t="str">
            <v>36233.65.22.1</v>
          </cell>
          <cell r="G35" t="str">
            <v>20.509</v>
          </cell>
          <cell r="H35" t="str">
            <v>7/1/2020</v>
          </cell>
          <cell r="I35" t="str">
            <v>6/30/2021</v>
          </cell>
          <cell r="J35">
            <v>174006</v>
          </cell>
          <cell r="K35">
            <v>0</v>
          </cell>
          <cell r="L35">
            <v>0</v>
          </cell>
          <cell r="M35">
            <v>1</v>
          </cell>
          <cell r="N35">
            <v>188065</v>
          </cell>
          <cell r="O35">
            <v>188065</v>
          </cell>
          <cell r="P35">
            <v>0</v>
          </cell>
          <cell r="Q35">
            <v>80</v>
          </cell>
          <cell r="R35">
            <v>5</v>
          </cell>
          <cell r="S35">
            <v>15</v>
          </cell>
        </row>
        <row r="36">
          <cell r="A36">
            <v>2000042943</v>
          </cell>
          <cell r="B36">
            <v>44117</v>
          </cell>
          <cell r="C36" t="str">
            <v>CUMBERLAND COUNTY FINANCE DEPT</v>
          </cell>
          <cell r="D36" t="str">
            <v>6</v>
          </cell>
          <cell r="E36" t="str">
            <v>P2021_5311_ADMIN</v>
          </cell>
          <cell r="F36" t="str">
            <v>36233.32.13.1</v>
          </cell>
          <cell r="G36" t="str">
            <v>20.509</v>
          </cell>
          <cell r="H36" t="str">
            <v>7/1/2020</v>
          </cell>
          <cell r="I36" t="str">
            <v>6/30/2021</v>
          </cell>
          <cell r="J36">
            <v>137348</v>
          </cell>
          <cell r="K36">
            <v>0</v>
          </cell>
          <cell r="L36">
            <v>0</v>
          </cell>
          <cell r="M36">
            <v>1</v>
          </cell>
          <cell r="N36">
            <v>159541</v>
          </cell>
          <cell r="O36">
            <v>159541</v>
          </cell>
          <cell r="P36">
            <v>0</v>
          </cell>
          <cell r="Q36">
            <v>80</v>
          </cell>
          <cell r="R36">
            <v>5</v>
          </cell>
          <cell r="S36">
            <v>15</v>
          </cell>
        </row>
        <row r="37">
          <cell r="A37">
            <v>2000042944</v>
          </cell>
          <cell r="B37">
            <v>44117</v>
          </cell>
          <cell r="C37" t="str">
            <v>CHEROKEE COUNTY</v>
          </cell>
          <cell r="D37" t="str">
            <v>14</v>
          </cell>
          <cell r="E37" t="str">
            <v>P2021_5311_ADMIN</v>
          </cell>
          <cell r="F37" t="str">
            <v>36233.22.22.1</v>
          </cell>
          <cell r="G37" t="str">
            <v>20.509</v>
          </cell>
          <cell r="H37" t="str">
            <v>7/1/2020</v>
          </cell>
          <cell r="I37" t="str">
            <v>6/30/2021</v>
          </cell>
          <cell r="J37">
            <v>140284</v>
          </cell>
          <cell r="K37">
            <v>0</v>
          </cell>
          <cell r="L37">
            <v>0</v>
          </cell>
          <cell r="M37">
            <v>1</v>
          </cell>
          <cell r="N37">
            <v>143970</v>
          </cell>
          <cell r="O37">
            <v>143970</v>
          </cell>
          <cell r="P37">
            <v>0</v>
          </cell>
          <cell r="Q37">
            <v>80</v>
          </cell>
          <cell r="R37">
            <v>5</v>
          </cell>
          <cell r="S37">
            <v>15</v>
          </cell>
        </row>
        <row r="38">
          <cell r="A38">
            <v>2000042945</v>
          </cell>
          <cell r="B38">
            <v>44117</v>
          </cell>
          <cell r="C38" t="str">
            <v>COUNTY OF DAVIDSON</v>
          </cell>
          <cell r="D38" t="str">
            <v>9</v>
          </cell>
          <cell r="E38" t="str">
            <v>P2021_5310_CAPITAL</v>
          </cell>
          <cell r="F38" t="str">
            <v>51001.58.8.3</v>
          </cell>
          <cell r="G38" t="str">
            <v>20.513</v>
          </cell>
          <cell r="H38" t="str">
            <v>7/1/2020</v>
          </cell>
          <cell r="I38" t="str">
            <v>6/30/2021</v>
          </cell>
          <cell r="J38">
            <v>225000</v>
          </cell>
          <cell r="K38">
            <v>0</v>
          </cell>
          <cell r="L38">
            <v>0</v>
          </cell>
          <cell r="M38">
            <v>1</v>
          </cell>
          <cell r="N38">
            <v>225000</v>
          </cell>
          <cell r="O38">
            <v>225000</v>
          </cell>
          <cell r="P38">
            <v>0</v>
          </cell>
          <cell r="Q38">
            <v>80</v>
          </cell>
          <cell r="R38">
            <v>10</v>
          </cell>
          <cell r="S38">
            <v>10</v>
          </cell>
        </row>
        <row r="39">
          <cell r="A39">
            <v>2000042946</v>
          </cell>
          <cell r="B39">
            <v>44117</v>
          </cell>
          <cell r="C39" t="str">
            <v>GRAHAM COUNTY</v>
          </cell>
          <cell r="D39" t="str">
            <v>14</v>
          </cell>
          <cell r="E39" t="str">
            <v>P2021_5311_ADMIN</v>
          </cell>
          <cell r="F39" t="str">
            <v>36233.46.22.1</v>
          </cell>
          <cell r="G39" t="str">
            <v>20.509</v>
          </cell>
          <cell r="H39" t="str">
            <v>7/1/2020</v>
          </cell>
          <cell r="I39" t="str">
            <v>6/30/2021</v>
          </cell>
          <cell r="J39">
            <v>100408</v>
          </cell>
          <cell r="K39">
            <v>0</v>
          </cell>
          <cell r="L39">
            <v>0</v>
          </cell>
          <cell r="M39">
            <v>1</v>
          </cell>
          <cell r="N39">
            <v>98646</v>
          </cell>
          <cell r="O39">
            <v>100408</v>
          </cell>
          <cell r="P39">
            <v>0</v>
          </cell>
          <cell r="Q39">
            <v>80</v>
          </cell>
          <cell r="R39">
            <v>5</v>
          </cell>
          <cell r="S39">
            <v>15</v>
          </cell>
        </row>
        <row r="40">
          <cell r="A40">
            <v>2000042947</v>
          </cell>
          <cell r="B40">
            <v>44117</v>
          </cell>
          <cell r="C40" t="str">
            <v>RUTHERFORD LIFE SERVICES INC</v>
          </cell>
          <cell r="D40" t="str">
            <v>13</v>
          </cell>
          <cell r="E40" t="str">
            <v>P2021_5310_CAPITAL</v>
          </cell>
          <cell r="F40" t="str">
            <v>51001.99.5.3</v>
          </cell>
          <cell r="G40" t="str">
            <v>20.513</v>
          </cell>
          <cell r="H40" t="str">
            <v>7/1/2020</v>
          </cell>
          <cell r="I40" t="str">
            <v>6/30/2021</v>
          </cell>
          <cell r="J40">
            <v>108000</v>
          </cell>
          <cell r="K40">
            <v>108000</v>
          </cell>
          <cell r="L40">
            <v>0</v>
          </cell>
          <cell r="M40">
            <v>1</v>
          </cell>
          <cell r="N40">
            <v>108000</v>
          </cell>
          <cell r="O40">
            <v>108000</v>
          </cell>
          <cell r="P40">
            <v>0</v>
          </cell>
          <cell r="Q40">
            <v>80</v>
          </cell>
          <cell r="R40">
            <v>10</v>
          </cell>
          <cell r="S40">
            <v>10</v>
          </cell>
        </row>
        <row r="41">
          <cell r="A41">
            <v>2000042948</v>
          </cell>
          <cell r="B41">
            <v>44117</v>
          </cell>
          <cell r="C41" t="str">
            <v>STANLY COUNTY SENIOR SERVICES</v>
          </cell>
          <cell r="D41" t="str">
            <v>10</v>
          </cell>
          <cell r="E41" t="str">
            <v>P2021_5310_CAPITAL</v>
          </cell>
          <cell r="F41" t="str">
            <v>51001.87.6.3</v>
          </cell>
          <cell r="G41" t="str">
            <v>20.513</v>
          </cell>
          <cell r="H41" t="str">
            <v>7/1/2020</v>
          </cell>
          <cell r="I41" t="str">
            <v>6/30/2021</v>
          </cell>
          <cell r="J41">
            <v>54000</v>
          </cell>
          <cell r="K41">
            <v>0</v>
          </cell>
          <cell r="L41">
            <v>0</v>
          </cell>
          <cell r="M41">
            <v>1</v>
          </cell>
          <cell r="N41">
            <v>54000</v>
          </cell>
          <cell r="O41">
            <v>54000</v>
          </cell>
          <cell r="P41">
            <v>0</v>
          </cell>
          <cell r="Q41">
            <v>80</v>
          </cell>
          <cell r="R41">
            <v>10</v>
          </cell>
          <cell r="S41">
            <v>10</v>
          </cell>
        </row>
        <row r="42">
          <cell r="A42">
            <v>2000042949</v>
          </cell>
          <cell r="B42">
            <v>44117</v>
          </cell>
          <cell r="C42" t="str">
            <v>AVERY ASSOCIATION FOR</v>
          </cell>
          <cell r="D42" t="str">
            <v>11</v>
          </cell>
          <cell r="E42" t="str">
            <v>P2021_5310_CAPITAL</v>
          </cell>
          <cell r="F42" t="str">
            <v>51001.88.6.3</v>
          </cell>
          <cell r="G42" t="str">
            <v>20.513</v>
          </cell>
          <cell r="H42" t="str">
            <v>7/1/2020</v>
          </cell>
          <cell r="I42" t="str">
            <v>6/30/2021</v>
          </cell>
          <cell r="J42">
            <v>62658</v>
          </cell>
          <cell r="K42">
            <v>0</v>
          </cell>
          <cell r="L42">
            <v>0</v>
          </cell>
          <cell r="M42">
            <v>1</v>
          </cell>
          <cell r="N42">
            <v>62658</v>
          </cell>
          <cell r="O42">
            <v>62658</v>
          </cell>
          <cell r="P42">
            <v>0</v>
          </cell>
          <cell r="Q42">
            <v>80</v>
          </cell>
          <cell r="R42">
            <v>10</v>
          </cell>
          <cell r="S42">
            <v>10</v>
          </cell>
        </row>
        <row r="43">
          <cell r="A43">
            <v>2000042950</v>
          </cell>
          <cell r="B43">
            <v>44117</v>
          </cell>
          <cell r="C43" t="str">
            <v>IREDELL COUNTY COUNCIL ON AGING INC</v>
          </cell>
          <cell r="D43" t="str">
            <v>12</v>
          </cell>
          <cell r="E43" t="str">
            <v>P2021_5310_CAPITAL</v>
          </cell>
          <cell r="F43" t="str">
            <v>51001.108.3.3</v>
          </cell>
          <cell r="G43" t="str">
            <v>20.513</v>
          </cell>
          <cell r="H43" t="str">
            <v>7/1/2020</v>
          </cell>
          <cell r="I43" t="str">
            <v>6/30/2021</v>
          </cell>
          <cell r="J43">
            <v>124999</v>
          </cell>
          <cell r="K43">
            <v>0</v>
          </cell>
          <cell r="L43">
            <v>0</v>
          </cell>
          <cell r="M43">
            <v>1</v>
          </cell>
          <cell r="N43">
            <v>124999</v>
          </cell>
          <cell r="O43">
            <v>124999</v>
          </cell>
          <cell r="P43">
            <v>0</v>
          </cell>
          <cell r="Q43">
            <v>80</v>
          </cell>
          <cell r="R43">
            <v>10</v>
          </cell>
          <cell r="S43">
            <v>10</v>
          </cell>
        </row>
        <row r="44">
          <cell r="A44">
            <v>2000042951</v>
          </cell>
          <cell r="B44">
            <v>44117</v>
          </cell>
          <cell r="C44" t="str">
            <v>CLAY COUNTY</v>
          </cell>
          <cell r="D44" t="str">
            <v>14</v>
          </cell>
          <cell r="E44" t="str">
            <v>P2021_5311_ADMIN</v>
          </cell>
          <cell r="F44" t="str">
            <v>36233.27.22.1</v>
          </cell>
          <cell r="G44" t="str">
            <v>20.509</v>
          </cell>
          <cell r="H44" t="str">
            <v>7/1/2020</v>
          </cell>
          <cell r="I44" t="str">
            <v>6/30/2021</v>
          </cell>
          <cell r="J44">
            <v>114733</v>
          </cell>
          <cell r="K44">
            <v>0</v>
          </cell>
          <cell r="L44">
            <v>0</v>
          </cell>
          <cell r="M44">
            <v>1</v>
          </cell>
          <cell r="N44">
            <v>115920</v>
          </cell>
          <cell r="O44">
            <v>115920</v>
          </cell>
          <cell r="P44">
            <v>0</v>
          </cell>
          <cell r="Q44">
            <v>80</v>
          </cell>
          <cell r="R44">
            <v>5</v>
          </cell>
          <cell r="S44">
            <v>15</v>
          </cell>
        </row>
        <row r="45">
          <cell r="A45">
            <v>2000042952</v>
          </cell>
          <cell r="B45">
            <v>44117</v>
          </cell>
          <cell r="C45" t="str">
            <v>GRAHAM COUNTY</v>
          </cell>
          <cell r="D45" t="str">
            <v>14</v>
          </cell>
          <cell r="E45" t="str">
            <v>P2021_5310_CAPITAL</v>
          </cell>
          <cell r="F45" t="str">
            <v>51001.97.4.3</v>
          </cell>
          <cell r="G45" t="str">
            <v>20.513</v>
          </cell>
          <cell r="H45" t="str">
            <v>7/1/2020</v>
          </cell>
          <cell r="I45" t="str">
            <v>6/30/2021</v>
          </cell>
          <cell r="J45">
            <v>85216</v>
          </cell>
          <cell r="K45">
            <v>0</v>
          </cell>
          <cell r="L45">
            <v>0</v>
          </cell>
          <cell r="M45">
            <v>1</v>
          </cell>
          <cell r="N45">
            <v>85216</v>
          </cell>
          <cell r="O45">
            <v>85216</v>
          </cell>
          <cell r="P45">
            <v>0</v>
          </cell>
          <cell r="Q45">
            <v>80</v>
          </cell>
          <cell r="R45">
            <v>10</v>
          </cell>
          <cell r="S45">
            <v>10</v>
          </cell>
        </row>
        <row r="46">
          <cell r="A46">
            <v>2000042953</v>
          </cell>
          <cell r="B46">
            <v>44117</v>
          </cell>
          <cell r="C46" t="str">
            <v>ALEXANDER COUNTY</v>
          </cell>
          <cell r="D46" t="str">
            <v>12</v>
          </cell>
          <cell r="E46" t="str">
            <v>P2021_5310_CAPITAL</v>
          </cell>
          <cell r="F46" t="str">
            <v>51001.92.6.3</v>
          </cell>
          <cell r="G46" t="str">
            <v>20.513</v>
          </cell>
          <cell r="H46" t="str">
            <v>7/1/2020</v>
          </cell>
          <cell r="I46" t="str">
            <v>6/30/2021</v>
          </cell>
          <cell r="J46">
            <v>175132</v>
          </cell>
          <cell r="K46">
            <v>0</v>
          </cell>
          <cell r="L46">
            <v>0</v>
          </cell>
          <cell r="M46">
            <v>1</v>
          </cell>
          <cell r="N46">
            <v>175132</v>
          </cell>
          <cell r="O46">
            <v>175132</v>
          </cell>
          <cell r="P46">
            <v>0</v>
          </cell>
          <cell r="Q46">
            <v>80</v>
          </cell>
          <cell r="R46">
            <v>10</v>
          </cell>
          <cell r="S46">
            <v>10</v>
          </cell>
        </row>
        <row r="47">
          <cell r="A47">
            <v>2000042954</v>
          </cell>
          <cell r="B47">
            <v>44117</v>
          </cell>
          <cell r="C47" t="str">
            <v>LINCOLN COUNTY</v>
          </cell>
          <cell r="D47" t="str">
            <v>12</v>
          </cell>
          <cell r="E47" t="str">
            <v>P2021_5311_ADMIN</v>
          </cell>
          <cell r="F47" t="str">
            <v>36233.114.10.1</v>
          </cell>
          <cell r="G47" t="str">
            <v>20.509</v>
          </cell>
          <cell r="H47" t="str">
            <v>7/1/2020</v>
          </cell>
          <cell r="I47" t="str">
            <v>6/30/2021</v>
          </cell>
          <cell r="J47">
            <v>210039</v>
          </cell>
          <cell r="K47">
            <v>0</v>
          </cell>
          <cell r="L47">
            <v>0</v>
          </cell>
          <cell r="M47">
            <v>1</v>
          </cell>
          <cell r="N47">
            <v>210336</v>
          </cell>
          <cell r="O47">
            <v>210336</v>
          </cell>
          <cell r="P47">
            <v>0</v>
          </cell>
          <cell r="Q47">
            <v>80</v>
          </cell>
          <cell r="R47">
            <v>5</v>
          </cell>
          <cell r="S47">
            <v>15</v>
          </cell>
        </row>
        <row r="48">
          <cell r="A48">
            <v>2000042955</v>
          </cell>
          <cell r="B48">
            <v>44117</v>
          </cell>
          <cell r="C48" t="str">
            <v>MITCHELL COUNTY TRANSPORTATION</v>
          </cell>
          <cell r="D48" t="str">
            <v>13</v>
          </cell>
          <cell r="E48" t="str">
            <v>P2021_5311_ADMIN</v>
          </cell>
          <cell r="F48" t="str">
            <v>36233.73.22.1</v>
          </cell>
          <cell r="G48" t="str">
            <v>20.509</v>
          </cell>
          <cell r="H48" t="str">
            <v>7/1/2020</v>
          </cell>
          <cell r="I48" t="str">
            <v>6/30/2021</v>
          </cell>
          <cell r="J48">
            <v>128767</v>
          </cell>
          <cell r="K48">
            <v>0</v>
          </cell>
          <cell r="L48">
            <v>0</v>
          </cell>
          <cell r="M48">
            <v>1</v>
          </cell>
          <cell r="N48">
            <v>128767</v>
          </cell>
          <cell r="O48">
            <v>128767</v>
          </cell>
          <cell r="P48">
            <v>0</v>
          </cell>
          <cell r="Q48">
            <v>80</v>
          </cell>
          <cell r="R48">
            <v>5</v>
          </cell>
          <cell r="S48">
            <v>15</v>
          </cell>
        </row>
        <row r="49">
          <cell r="A49">
            <v>2000042956</v>
          </cell>
          <cell r="B49">
            <v>44117</v>
          </cell>
          <cell r="C49" t="str">
            <v>IREDELL COUNTY</v>
          </cell>
          <cell r="D49" t="str">
            <v>12</v>
          </cell>
          <cell r="E49" t="str">
            <v>P2021_5311_ADMIN</v>
          </cell>
          <cell r="F49" t="str">
            <v>36233.56.19.1</v>
          </cell>
          <cell r="G49" t="str">
            <v>20,509</v>
          </cell>
          <cell r="H49" t="str">
            <v>7/1/2020</v>
          </cell>
          <cell r="I49" t="str">
            <v>6/30/2021</v>
          </cell>
          <cell r="J49">
            <v>201137</v>
          </cell>
          <cell r="K49">
            <v>0</v>
          </cell>
          <cell r="L49">
            <v>0</v>
          </cell>
          <cell r="M49">
            <v>1</v>
          </cell>
          <cell r="N49">
            <v>215054</v>
          </cell>
          <cell r="O49">
            <v>215054</v>
          </cell>
          <cell r="P49">
            <v>0</v>
          </cell>
          <cell r="Q49">
            <v>80</v>
          </cell>
          <cell r="R49">
            <v>5</v>
          </cell>
          <cell r="S49">
            <v>15</v>
          </cell>
        </row>
        <row r="50">
          <cell r="A50">
            <v>2000042957</v>
          </cell>
          <cell r="B50">
            <v>44117</v>
          </cell>
          <cell r="C50" t="str">
            <v>BLADEN COUNTY</v>
          </cell>
          <cell r="D50" t="str">
            <v>6</v>
          </cell>
          <cell r="E50" t="str">
            <v>P2021_5311_ADMIN</v>
          </cell>
          <cell r="F50" t="str">
            <v>36233.11.23.1</v>
          </cell>
          <cell r="G50" t="str">
            <v>20.509</v>
          </cell>
          <cell r="H50" t="str">
            <v>7/1/2020</v>
          </cell>
          <cell r="I50" t="str">
            <v>6/30/2021</v>
          </cell>
          <cell r="J50">
            <v>125957</v>
          </cell>
          <cell r="K50">
            <v>0</v>
          </cell>
          <cell r="L50">
            <v>0</v>
          </cell>
          <cell r="M50">
            <v>1</v>
          </cell>
          <cell r="N50">
            <v>135075</v>
          </cell>
          <cell r="O50">
            <v>135075</v>
          </cell>
          <cell r="P50">
            <v>0</v>
          </cell>
          <cell r="Q50">
            <v>80</v>
          </cell>
          <cell r="R50">
            <v>5</v>
          </cell>
          <cell r="S50">
            <v>15</v>
          </cell>
        </row>
        <row r="51">
          <cell r="A51">
            <v>2000042958</v>
          </cell>
          <cell r="B51">
            <v>44117</v>
          </cell>
          <cell r="C51" t="str">
            <v>RUTHERFORD COUNTY SENIOR CENTER</v>
          </cell>
          <cell r="D51" t="str">
            <v>13</v>
          </cell>
          <cell r="E51" t="str">
            <v>P2021_5310_CAPITAL</v>
          </cell>
          <cell r="F51" t="str">
            <v>51001.9.5.3</v>
          </cell>
          <cell r="G51" t="str">
            <v>20.513</v>
          </cell>
          <cell r="H51" t="str">
            <v>7/1/2020</v>
          </cell>
          <cell r="I51" t="str">
            <v>6/30/2021</v>
          </cell>
          <cell r="J51">
            <v>112500</v>
          </cell>
          <cell r="K51">
            <v>0</v>
          </cell>
          <cell r="L51">
            <v>0</v>
          </cell>
          <cell r="M51">
            <v>1</v>
          </cell>
          <cell r="N51">
            <v>112500</v>
          </cell>
          <cell r="O51">
            <v>112500</v>
          </cell>
          <cell r="P51">
            <v>0</v>
          </cell>
          <cell r="Q51">
            <v>80</v>
          </cell>
          <cell r="R51">
            <v>10</v>
          </cell>
          <cell r="S51">
            <v>10</v>
          </cell>
        </row>
        <row r="52">
          <cell r="A52">
            <v>2000042959</v>
          </cell>
          <cell r="B52">
            <v>44117</v>
          </cell>
          <cell r="C52" t="str">
            <v>ROBESON COUNTY</v>
          </cell>
          <cell r="D52" t="str">
            <v>6</v>
          </cell>
          <cell r="E52" t="str">
            <v>P2021_5311_ADMIN</v>
          </cell>
          <cell r="F52" t="str">
            <v>36233.67.22.1</v>
          </cell>
          <cell r="G52" t="str">
            <v>20.509</v>
          </cell>
          <cell r="H52" t="str">
            <v>7/1/2020</v>
          </cell>
          <cell r="I52" t="str">
            <v>6/30/2021</v>
          </cell>
          <cell r="J52">
            <v>86938</v>
          </cell>
          <cell r="K52">
            <v>0</v>
          </cell>
          <cell r="L52">
            <v>0</v>
          </cell>
          <cell r="M52">
            <v>1</v>
          </cell>
          <cell r="N52">
            <v>372069</v>
          </cell>
          <cell r="O52">
            <v>372069</v>
          </cell>
          <cell r="P52">
            <v>0</v>
          </cell>
          <cell r="Q52">
            <v>80</v>
          </cell>
          <cell r="R52">
            <v>5</v>
          </cell>
          <cell r="S52">
            <v>15</v>
          </cell>
        </row>
        <row r="53">
          <cell r="A53">
            <v>2000042960</v>
          </cell>
          <cell r="B53">
            <v>44117</v>
          </cell>
          <cell r="C53" t="str">
            <v>BRUNSWICK TRANSIT SYSTEM INC</v>
          </cell>
          <cell r="D53" t="str">
            <v>3</v>
          </cell>
          <cell r="E53" t="str">
            <v>P2021_5311_ADMIN</v>
          </cell>
          <cell r="F53" t="str">
            <v>36233.16.18.1</v>
          </cell>
          <cell r="G53" t="str">
            <v>20.509</v>
          </cell>
          <cell r="H53" t="str">
            <v>7/1/2020</v>
          </cell>
          <cell r="I53" t="str">
            <v>6/30/2021</v>
          </cell>
          <cell r="J53">
            <v>202139</v>
          </cell>
          <cell r="K53">
            <v>0</v>
          </cell>
          <cell r="L53">
            <v>0</v>
          </cell>
          <cell r="M53">
            <v>1</v>
          </cell>
          <cell r="N53">
            <v>214480</v>
          </cell>
          <cell r="O53">
            <v>214480</v>
          </cell>
          <cell r="P53">
            <v>0</v>
          </cell>
          <cell r="Q53">
            <v>80</v>
          </cell>
          <cell r="R53">
            <v>5</v>
          </cell>
          <cell r="S53">
            <v>15</v>
          </cell>
        </row>
        <row r="54">
          <cell r="A54">
            <v>2000042961</v>
          </cell>
          <cell r="B54">
            <v>44117</v>
          </cell>
          <cell r="C54" t="str">
            <v>PENDER ADULT SERVICES, INC.</v>
          </cell>
          <cell r="D54" t="str">
            <v>3</v>
          </cell>
          <cell r="E54" t="str">
            <v>P2021_5311_ADMIN</v>
          </cell>
          <cell r="F54" t="str">
            <v>36233.127.13.1</v>
          </cell>
          <cell r="G54" t="str">
            <v>20.509</v>
          </cell>
          <cell r="H54" t="str">
            <v>7/1/2020</v>
          </cell>
          <cell r="I54" t="str">
            <v>6/30/2021</v>
          </cell>
          <cell r="J54">
            <v>119271</v>
          </cell>
          <cell r="K54">
            <v>0</v>
          </cell>
          <cell r="L54">
            <v>0</v>
          </cell>
          <cell r="M54">
            <v>1</v>
          </cell>
          <cell r="N54">
            <v>171762</v>
          </cell>
          <cell r="O54">
            <v>171762</v>
          </cell>
          <cell r="P54">
            <v>0</v>
          </cell>
          <cell r="Q54">
            <v>80</v>
          </cell>
          <cell r="R54">
            <v>5</v>
          </cell>
          <cell r="S54">
            <v>15</v>
          </cell>
        </row>
        <row r="55">
          <cell r="A55">
            <v>2000042962</v>
          </cell>
          <cell r="B55">
            <v>44117</v>
          </cell>
          <cell r="C55" t="str">
            <v>CHOANOKE PUBLIC TRANSPORTATION</v>
          </cell>
          <cell r="D55" t="str">
            <v>1</v>
          </cell>
          <cell r="E55" t="str">
            <v>P2021_5311_ADMIN</v>
          </cell>
          <cell r="F55" t="str">
            <v>36233.23.22.1</v>
          </cell>
          <cell r="G55" t="str">
            <v>20.509</v>
          </cell>
          <cell r="H55" t="str">
            <v>7/1/2020</v>
          </cell>
          <cell r="I55" t="str">
            <v>6/30/2021</v>
          </cell>
          <cell r="J55">
            <v>212347</v>
          </cell>
          <cell r="K55">
            <v>0</v>
          </cell>
          <cell r="L55">
            <v>0</v>
          </cell>
          <cell r="M55">
            <v>1</v>
          </cell>
          <cell r="N55">
            <v>487668</v>
          </cell>
          <cell r="O55">
            <v>487668</v>
          </cell>
          <cell r="P55">
            <v>0</v>
          </cell>
          <cell r="Q55">
            <v>80</v>
          </cell>
          <cell r="R55">
            <v>5</v>
          </cell>
          <cell r="S55">
            <v>15</v>
          </cell>
        </row>
        <row r="56">
          <cell r="A56">
            <v>2000042963</v>
          </cell>
          <cell r="B56">
            <v>44117</v>
          </cell>
          <cell r="C56" t="str">
            <v>LENOIR COUNTY</v>
          </cell>
          <cell r="D56" t="str">
            <v>2</v>
          </cell>
          <cell r="E56" t="str">
            <v>P2021_5311_ADMIN</v>
          </cell>
          <cell r="F56" t="str">
            <v>36233.66.22.1</v>
          </cell>
          <cell r="G56" t="str">
            <v>20.509</v>
          </cell>
          <cell r="H56" t="str">
            <v>7/1/2020</v>
          </cell>
          <cell r="I56" t="str">
            <v>6/30/2021</v>
          </cell>
          <cell r="J56">
            <v>215720</v>
          </cell>
          <cell r="K56">
            <v>0</v>
          </cell>
          <cell r="L56">
            <v>0</v>
          </cell>
          <cell r="M56">
            <v>1</v>
          </cell>
          <cell r="N56">
            <v>216011</v>
          </cell>
          <cell r="O56">
            <v>216011</v>
          </cell>
          <cell r="P56">
            <v>0</v>
          </cell>
          <cell r="Q56">
            <v>80</v>
          </cell>
          <cell r="R56">
            <v>5</v>
          </cell>
          <cell r="S56">
            <v>15</v>
          </cell>
        </row>
        <row r="57">
          <cell r="A57">
            <v>2000042964</v>
          </cell>
          <cell r="B57">
            <v>44117</v>
          </cell>
          <cell r="C57" t="str">
            <v>HOKE COUNTY</v>
          </cell>
          <cell r="D57" t="str">
            <v>8</v>
          </cell>
          <cell r="E57" t="str">
            <v>P2021_5311_ADMIN</v>
          </cell>
          <cell r="F57" t="str">
            <v>36233.51.21.1</v>
          </cell>
          <cell r="G57" t="str">
            <v>20.509</v>
          </cell>
          <cell r="H57" t="str">
            <v>7/1/2020</v>
          </cell>
          <cell r="I57" t="str">
            <v>6/30/2021</v>
          </cell>
          <cell r="J57">
            <v>111918</v>
          </cell>
          <cell r="K57">
            <v>0</v>
          </cell>
          <cell r="L57">
            <v>0</v>
          </cell>
          <cell r="M57">
            <v>1</v>
          </cell>
          <cell r="N57">
            <v>120586</v>
          </cell>
          <cell r="O57">
            <v>120586</v>
          </cell>
          <cell r="P57">
            <v>0</v>
          </cell>
          <cell r="Q57">
            <v>80</v>
          </cell>
          <cell r="R57">
            <v>5</v>
          </cell>
          <cell r="S57">
            <v>15</v>
          </cell>
        </row>
        <row r="58">
          <cell r="A58">
            <v>2000042965</v>
          </cell>
          <cell r="B58">
            <v>44117</v>
          </cell>
          <cell r="C58" t="str">
            <v>SAMPSON COUNTY</v>
          </cell>
          <cell r="D58" t="str">
            <v>3</v>
          </cell>
          <cell r="E58" t="str">
            <v>P2021_5311_ADMIN</v>
          </cell>
          <cell r="F58" t="str">
            <v>36233.94.22.1</v>
          </cell>
          <cell r="G58" t="str">
            <v>20.509</v>
          </cell>
          <cell r="H58" t="str">
            <v>7/1/2020</v>
          </cell>
          <cell r="I58" t="str">
            <v>6/30/2021</v>
          </cell>
          <cell r="J58">
            <v>60497</v>
          </cell>
          <cell r="K58">
            <v>0</v>
          </cell>
          <cell r="L58">
            <v>0</v>
          </cell>
          <cell r="M58">
            <v>1</v>
          </cell>
          <cell r="N58">
            <v>199929</v>
          </cell>
          <cell r="O58">
            <v>199929</v>
          </cell>
          <cell r="P58">
            <v>0</v>
          </cell>
          <cell r="Q58">
            <v>80</v>
          </cell>
          <cell r="R58">
            <v>5</v>
          </cell>
          <cell r="S58">
            <v>15</v>
          </cell>
        </row>
        <row r="59">
          <cell r="A59">
            <v>2000042966</v>
          </cell>
          <cell r="B59">
            <v>44117</v>
          </cell>
          <cell r="C59" t="str">
            <v>COUNTY OF DARE</v>
          </cell>
          <cell r="D59" t="str">
            <v>1</v>
          </cell>
          <cell r="E59" t="str">
            <v>P2021_5311_ADMIN</v>
          </cell>
          <cell r="F59" t="str">
            <v>36233.33.22.1</v>
          </cell>
          <cell r="G59" t="str">
            <v>20.509</v>
          </cell>
          <cell r="H59" t="str">
            <v>7/1/2020</v>
          </cell>
          <cell r="I59" t="str">
            <v>6/30/2021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80</v>
          </cell>
          <cell r="R59">
            <v>5</v>
          </cell>
          <cell r="S59">
            <v>15</v>
          </cell>
        </row>
        <row r="60">
          <cell r="A60">
            <v>2000042967</v>
          </cell>
          <cell r="B60">
            <v>44117</v>
          </cell>
          <cell r="C60" t="str">
            <v>WASHINGTON COUNTY</v>
          </cell>
          <cell r="D60" t="str">
            <v>1</v>
          </cell>
          <cell r="E60" t="str">
            <v>P2021_5311_ADMIN</v>
          </cell>
          <cell r="F60" t="str">
            <v>36233.107.22.1</v>
          </cell>
          <cell r="G60" t="str">
            <v>20.509</v>
          </cell>
          <cell r="H60" t="str">
            <v>7/1/2020</v>
          </cell>
          <cell r="I60" t="str">
            <v>6/30/2021</v>
          </cell>
          <cell r="J60">
            <v>0</v>
          </cell>
          <cell r="K60">
            <v>0</v>
          </cell>
          <cell r="L60">
            <v>0</v>
          </cell>
          <cell r="M60">
            <v>1</v>
          </cell>
          <cell r="N60">
            <v>80099</v>
          </cell>
          <cell r="O60">
            <v>80099</v>
          </cell>
          <cell r="P60">
            <v>0</v>
          </cell>
          <cell r="Q60">
            <v>80</v>
          </cell>
          <cell r="R60">
            <v>5</v>
          </cell>
          <cell r="S60">
            <v>15</v>
          </cell>
        </row>
        <row r="61">
          <cell r="A61">
            <v>2000042968</v>
          </cell>
          <cell r="B61">
            <v>44117</v>
          </cell>
          <cell r="C61" t="str">
            <v>COMMUNITY AND SENIOR SERVICES OF</v>
          </cell>
          <cell r="D61" t="str">
            <v>4</v>
          </cell>
          <cell r="E61" t="str">
            <v>P2021_5311_ADMIN</v>
          </cell>
          <cell r="F61" t="str">
            <v>36233.63.21.1</v>
          </cell>
          <cell r="G61" t="str">
            <v>20.509</v>
          </cell>
          <cell r="H61" t="str">
            <v>7/1/2020</v>
          </cell>
          <cell r="I61" t="str">
            <v>6/30/2021</v>
          </cell>
          <cell r="J61">
            <v>389017</v>
          </cell>
          <cell r="K61">
            <v>0</v>
          </cell>
          <cell r="L61">
            <v>0</v>
          </cell>
          <cell r="M61">
            <v>1</v>
          </cell>
          <cell r="N61">
            <v>389256</v>
          </cell>
          <cell r="O61">
            <v>389256</v>
          </cell>
          <cell r="P61">
            <v>0</v>
          </cell>
          <cell r="Q61">
            <v>80</v>
          </cell>
          <cell r="R61">
            <v>5</v>
          </cell>
          <cell r="S61">
            <v>15</v>
          </cell>
        </row>
        <row r="62">
          <cell r="A62">
            <v>2000043049</v>
          </cell>
          <cell r="B62">
            <v>44119</v>
          </cell>
          <cell r="C62" t="str">
            <v>MAYLAND COMMUNITY COLLEGE</v>
          </cell>
          <cell r="D62" t="str">
            <v>13</v>
          </cell>
          <cell r="E62" t="str">
            <v>P2021_5310_CAPITAL</v>
          </cell>
          <cell r="F62" t="str">
            <v>51001.105.3.3</v>
          </cell>
          <cell r="G62" t="str">
            <v>20.513</v>
          </cell>
          <cell r="H62" t="str">
            <v>7/1/2020</v>
          </cell>
          <cell r="I62" t="str">
            <v>6/30/2021</v>
          </cell>
          <cell r="J62">
            <v>116409</v>
          </cell>
          <cell r="K62">
            <v>0</v>
          </cell>
          <cell r="L62">
            <v>0</v>
          </cell>
          <cell r="M62">
            <v>1</v>
          </cell>
          <cell r="N62">
            <v>116409</v>
          </cell>
          <cell r="O62">
            <v>116409</v>
          </cell>
          <cell r="P62">
            <v>0</v>
          </cell>
          <cell r="Q62">
            <v>80</v>
          </cell>
          <cell r="R62">
            <v>10</v>
          </cell>
          <cell r="S62">
            <v>10</v>
          </cell>
        </row>
        <row r="63">
          <cell r="A63">
            <v>2000043214</v>
          </cell>
          <cell r="B63">
            <v>44124</v>
          </cell>
          <cell r="C63" t="str">
            <v>COMMUNITY LINK PROGRAMS OF TRAVELERS</v>
          </cell>
          <cell r="D63" t="str">
            <v>10</v>
          </cell>
          <cell r="E63" t="str">
            <v>P2021_TRAVELERS AID</v>
          </cell>
          <cell r="F63" t="str">
            <v>36224.2.18.2</v>
          </cell>
          <cell r="G63" t="str">
            <v>#</v>
          </cell>
          <cell r="H63" t="str">
            <v>7/1/2020</v>
          </cell>
          <cell r="I63" t="str">
            <v>6/30/2021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50</v>
          </cell>
          <cell r="S63">
            <v>50</v>
          </cell>
        </row>
        <row r="64">
          <cell r="A64">
            <v>2000043215</v>
          </cell>
          <cell r="B64">
            <v>44124</v>
          </cell>
          <cell r="C64" t="str">
            <v>MADISON COUNTY TRANSPORTATION</v>
          </cell>
          <cell r="D64" t="str">
            <v>13</v>
          </cell>
          <cell r="E64" t="str">
            <v>P2021_5311_ADMIN</v>
          </cell>
          <cell r="F64" t="str">
            <v>36233.70.22.1</v>
          </cell>
          <cell r="G64" t="str">
            <v>20.509</v>
          </cell>
          <cell r="H64" t="str">
            <v>7/1/2020</v>
          </cell>
          <cell r="I64" t="str">
            <v>6/30/2021</v>
          </cell>
          <cell r="J64">
            <v>80062</v>
          </cell>
          <cell r="K64">
            <v>0</v>
          </cell>
          <cell r="L64">
            <v>0</v>
          </cell>
          <cell r="M64">
            <v>1</v>
          </cell>
          <cell r="N64">
            <v>108483</v>
          </cell>
          <cell r="O64">
            <v>108483</v>
          </cell>
          <cell r="P64">
            <v>0</v>
          </cell>
          <cell r="Q64">
            <v>80</v>
          </cell>
          <cell r="R64">
            <v>5</v>
          </cell>
          <cell r="S64">
            <v>15</v>
          </cell>
        </row>
        <row r="65">
          <cell r="A65">
            <v>2000043216</v>
          </cell>
          <cell r="B65">
            <v>44124</v>
          </cell>
          <cell r="C65" t="str">
            <v>WESTERN PIEDMONT REGIONAL</v>
          </cell>
          <cell r="D65" t="str">
            <v>12</v>
          </cell>
          <cell r="E65" t="str">
            <v>P2021_5311_OPERATING</v>
          </cell>
          <cell r="F65" t="str">
            <v>36233.129.13.2</v>
          </cell>
          <cell r="G65" t="str">
            <v>20.509</v>
          </cell>
          <cell r="H65" t="str">
            <v>7/1/2020</v>
          </cell>
          <cell r="I65" t="str">
            <v>6/30/2021</v>
          </cell>
          <cell r="J65">
            <v>0</v>
          </cell>
          <cell r="K65">
            <v>0</v>
          </cell>
          <cell r="L65">
            <v>0</v>
          </cell>
          <cell r="M65">
            <v>1</v>
          </cell>
          <cell r="N65">
            <v>221281</v>
          </cell>
          <cell r="O65">
            <v>199741</v>
          </cell>
          <cell r="P65">
            <v>0</v>
          </cell>
          <cell r="Q65">
            <v>50</v>
          </cell>
          <cell r="R65">
            <v>0</v>
          </cell>
          <cell r="S65">
            <v>50</v>
          </cell>
        </row>
        <row r="66">
          <cell r="A66">
            <v>2000043217</v>
          </cell>
          <cell r="B66">
            <v>44124</v>
          </cell>
          <cell r="C66" t="str">
            <v>BUNCOMBE COUNTY</v>
          </cell>
          <cell r="D66" t="str">
            <v>13</v>
          </cell>
          <cell r="E66" t="str">
            <v>P2021_5311_ADMIN</v>
          </cell>
          <cell r="F66" t="str">
            <v>36233.13.15.1</v>
          </cell>
          <cell r="G66" t="str">
            <v>20.509</v>
          </cell>
          <cell r="H66" t="str">
            <v>7/1/2020</v>
          </cell>
          <cell r="I66" t="str">
            <v>6/30/2021</v>
          </cell>
          <cell r="J66">
            <v>328801</v>
          </cell>
          <cell r="K66">
            <v>0</v>
          </cell>
          <cell r="L66">
            <v>0</v>
          </cell>
          <cell r="M66">
            <v>1</v>
          </cell>
          <cell r="N66">
            <v>328801</v>
          </cell>
          <cell r="O66">
            <v>328801</v>
          </cell>
          <cell r="P66">
            <v>0</v>
          </cell>
          <cell r="Q66">
            <v>80</v>
          </cell>
          <cell r="R66">
            <v>5</v>
          </cell>
          <cell r="S66">
            <v>15</v>
          </cell>
        </row>
        <row r="67">
          <cell r="A67">
            <v>2000043218</v>
          </cell>
          <cell r="B67">
            <v>44124</v>
          </cell>
          <cell r="C67" t="str">
            <v>WESTERN PIEDMONT REGIONAL</v>
          </cell>
          <cell r="D67" t="str">
            <v>12</v>
          </cell>
          <cell r="E67" t="str">
            <v>P2021_5311_ADMIN</v>
          </cell>
          <cell r="F67" t="str">
            <v>36233.129.13.1</v>
          </cell>
          <cell r="G67" t="str">
            <v>20.509</v>
          </cell>
          <cell r="H67" t="str">
            <v>7/1/2020</v>
          </cell>
          <cell r="I67" t="str">
            <v>6/30/2021</v>
          </cell>
          <cell r="J67">
            <v>0</v>
          </cell>
          <cell r="K67">
            <v>0</v>
          </cell>
          <cell r="L67">
            <v>0</v>
          </cell>
          <cell r="M67">
            <v>1</v>
          </cell>
          <cell r="N67">
            <v>366243</v>
          </cell>
          <cell r="O67">
            <v>366243</v>
          </cell>
          <cell r="P67">
            <v>0</v>
          </cell>
          <cell r="Q67">
            <v>80</v>
          </cell>
          <cell r="R67">
            <v>5</v>
          </cell>
          <cell r="S67">
            <v>15</v>
          </cell>
        </row>
        <row r="68">
          <cell r="A68">
            <v>2000043219</v>
          </cell>
          <cell r="B68">
            <v>44124</v>
          </cell>
          <cell r="C68" t="str">
            <v>JACKSON COUNTY TRANSIT</v>
          </cell>
          <cell r="D68" t="str">
            <v>14</v>
          </cell>
          <cell r="E68" t="str">
            <v>P2021_5311_ADMIN</v>
          </cell>
          <cell r="F68" t="str">
            <v>36233.62.22.1</v>
          </cell>
          <cell r="G68" t="str">
            <v>20.509</v>
          </cell>
          <cell r="H68" t="str">
            <v>7/1/2020</v>
          </cell>
          <cell r="I68" t="str">
            <v>6/30/2021</v>
          </cell>
          <cell r="J68">
            <v>160094</v>
          </cell>
          <cell r="K68">
            <v>0</v>
          </cell>
          <cell r="L68">
            <v>0</v>
          </cell>
          <cell r="M68">
            <v>1</v>
          </cell>
          <cell r="N68">
            <v>160529</v>
          </cell>
          <cell r="O68">
            <v>160529</v>
          </cell>
          <cell r="P68">
            <v>0</v>
          </cell>
          <cell r="Q68">
            <v>80</v>
          </cell>
          <cell r="R68">
            <v>5</v>
          </cell>
          <cell r="S68">
            <v>15</v>
          </cell>
        </row>
        <row r="69">
          <cell r="A69">
            <v>2000043220</v>
          </cell>
          <cell r="B69">
            <v>44124</v>
          </cell>
          <cell r="C69" t="str">
            <v>MOUNTAIN PROJECTS INC</v>
          </cell>
          <cell r="D69" t="str">
            <v>14</v>
          </cell>
          <cell r="E69" t="str">
            <v>P2021_5311_ADMIN</v>
          </cell>
          <cell r="F69" t="str">
            <v>36233.76.19.1</v>
          </cell>
          <cell r="G69" t="str">
            <v>20.509</v>
          </cell>
          <cell r="H69" t="str">
            <v>7/1/2020</v>
          </cell>
          <cell r="I69" t="str">
            <v>6/30/2021</v>
          </cell>
          <cell r="J69">
            <v>53446</v>
          </cell>
          <cell r="K69">
            <v>0</v>
          </cell>
          <cell r="L69">
            <v>0</v>
          </cell>
          <cell r="M69">
            <v>1</v>
          </cell>
          <cell r="N69">
            <v>152337</v>
          </cell>
          <cell r="O69">
            <v>152337</v>
          </cell>
          <cell r="P69">
            <v>0</v>
          </cell>
          <cell r="Q69">
            <v>80</v>
          </cell>
          <cell r="R69">
            <v>5</v>
          </cell>
          <cell r="S69">
            <v>15</v>
          </cell>
        </row>
        <row r="70">
          <cell r="A70">
            <v>2000043221</v>
          </cell>
          <cell r="B70">
            <v>44124</v>
          </cell>
          <cell r="C70" t="str">
            <v>POLK COUNTY TRANSPORTATION</v>
          </cell>
          <cell r="D70" t="str">
            <v>14</v>
          </cell>
          <cell r="E70" t="str">
            <v>P2021_5311_ADMIN</v>
          </cell>
          <cell r="F70" t="str">
            <v>36233.83.22.1</v>
          </cell>
          <cell r="G70" t="str">
            <v>20.509</v>
          </cell>
          <cell r="H70" t="str">
            <v>7/1/2020</v>
          </cell>
          <cell r="I70" t="str">
            <v>6/30/2021</v>
          </cell>
          <cell r="J70">
            <v>106126</v>
          </cell>
          <cell r="K70">
            <v>0</v>
          </cell>
          <cell r="L70">
            <v>0</v>
          </cell>
          <cell r="M70">
            <v>1</v>
          </cell>
          <cell r="N70">
            <v>144942</v>
          </cell>
          <cell r="O70">
            <v>144942</v>
          </cell>
          <cell r="P70">
            <v>0</v>
          </cell>
          <cell r="Q70">
            <v>80</v>
          </cell>
          <cell r="R70">
            <v>5</v>
          </cell>
          <cell r="S70">
            <v>15</v>
          </cell>
        </row>
        <row r="71">
          <cell r="A71">
            <v>2000043222</v>
          </cell>
          <cell r="B71">
            <v>44124</v>
          </cell>
          <cell r="C71" t="str">
            <v>ASHE COUNTY TRANSPORTATION</v>
          </cell>
          <cell r="D71" t="str">
            <v>11</v>
          </cell>
          <cell r="E71" t="str">
            <v>P2021_5311_ADMIN</v>
          </cell>
          <cell r="F71" t="str">
            <v>36233.8.22.1</v>
          </cell>
          <cell r="G71" t="str">
            <v>20.509</v>
          </cell>
          <cell r="H71" t="str">
            <v>7/1/2020</v>
          </cell>
          <cell r="I71" t="str">
            <v>6/30/2021</v>
          </cell>
          <cell r="J71">
            <v>105829</v>
          </cell>
          <cell r="K71">
            <v>0</v>
          </cell>
          <cell r="L71">
            <v>0</v>
          </cell>
          <cell r="M71">
            <v>1</v>
          </cell>
          <cell r="N71">
            <v>179890</v>
          </cell>
          <cell r="O71">
            <v>179890</v>
          </cell>
          <cell r="P71">
            <v>0</v>
          </cell>
          <cell r="Q71">
            <v>80</v>
          </cell>
          <cell r="R71">
            <v>5</v>
          </cell>
          <cell r="S71">
            <v>15</v>
          </cell>
        </row>
        <row r="72">
          <cell r="A72">
            <v>2000043223</v>
          </cell>
          <cell r="B72">
            <v>44124</v>
          </cell>
          <cell r="C72" t="str">
            <v>ALLEGHANY COUNTY</v>
          </cell>
          <cell r="D72" t="str">
            <v>11</v>
          </cell>
          <cell r="E72" t="str">
            <v>P2021_5311_ADMIN</v>
          </cell>
          <cell r="F72" t="str">
            <v>36233.4.21.1</v>
          </cell>
          <cell r="G72" t="str">
            <v>20.509</v>
          </cell>
          <cell r="H72" t="str">
            <v>7/1/2020</v>
          </cell>
          <cell r="I72" t="str">
            <v>6/30/2021</v>
          </cell>
          <cell r="J72">
            <v>104576</v>
          </cell>
          <cell r="K72">
            <v>0</v>
          </cell>
          <cell r="L72">
            <v>0</v>
          </cell>
          <cell r="M72">
            <v>1</v>
          </cell>
          <cell r="N72">
            <v>105463</v>
          </cell>
          <cell r="O72">
            <v>105463</v>
          </cell>
          <cell r="P72">
            <v>0</v>
          </cell>
          <cell r="Q72">
            <v>80</v>
          </cell>
          <cell r="R72">
            <v>5</v>
          </cell>
          <cell r="S72">
            <v>15</v>
          </cell>
        </row>
        <row r="73">
          <cell r="A73">
            <v>2000043230</v>
          </cell>
          <cell r="B73">
            <v>44124</v>
          </cell>
          <cell r="C73" t="str">
            <v>TRANSYLVANIA COUNTY</v>
          </cell>
          <cell r="D73" t="str">
            <v>14</v>
          </cell>
          <cell r="E73" t="str">
            <v>P2021_5311_ADMIN</v>
          </cell>
          <cell r="F73" t="str">
            <v>36233.104.22.1</v>
          </cell>
          <cell r="G73" t="str">
            <v>20.509</v>
          </cell>
          <cell r="H73" t="str">
            <v>7/1/2020</v>
          </cell>
          <cell r="I73" t="str">
            <v>6/30/2021</v>
          </cell>
          <cell r="J73">
            <v>129654</v>
          </cell>
          <cell r="K73">
            <v>0</v>
          </cell>
          <cell r="L73">
            <v>0</v>
          </cell>
          <cell r="M73">
            <v>1</v>
          </cell>
          <cell r="N73">
            <v>135048</v>
          </cell>
          <cell r="O73">
            <v>135048</v>
          </cell>
          <cell r="P73">
            <v>0</v>
          </cell>
          <cell r="Q73">
            <v>80</v>
          </cell>
          <cell r="R73">
            <v>5</v>
          </cell>
          <cell r="S73">
            <v>15</v>
          </cell>
        </row>
        <row r="74">
          <cell r="A74">
            <v>2000043231</v>
          </cell>
          <cell r="B74">
            <v>44124</v>
          </cell>
          <cell r="C74" t="str">
            <v>YADKIN VALLEY ECONOMIC</v>
          </cell>
          <cell r="D74" t="str">
            <v>11</v>
          </cell>
          <cell r="E74" t="str">
            <v>P2021_5311_OPERATING</v>
          </cell>
          <cell r="F74" t="str">
            <v>36233.112.22.2</v>
          </cell>
          <cell r="G74" t="str">
            <v>20.509</v>
          </cell>
          <cell r="H74" t="str">
            <v>7/1/2020</v>
          </cell>
          <cell r="I74" t="str">
            <v>6/30/2021</v>
          </cell>
          <cell r="J74">
            <v>6340</v>
          </cell>
          <cell r="K74">
            <v>6340</v>
          </cell>
          <cell r="L74">
            <v>0</v>
          </cell>
          <cell r="M74">
            <v>1</v>
          </cell>
          <cell r="N74">
            <v>84417</v>
          </cell>
          <cell r="O74">
            <v>84417</v>
          </cell>
          <cell r="P74">
            <v>0</v>
          </cell>
          <cell r="Q74">
            <v>50</v>
          </cell>
          <cell r="R74">
            <v>0</v>
          </cell>
          <cell r="S74">
            <v>50</v>
          </cell>
        </row>
        <row r="75">
          <cell r="A75">
            <v>2000043238</v>
          </cell>
          <cell r="B75">
            <v>44124</v>
          </cell>
          <cell r="C75" t="str">
            <v>ALAMANCE COUNTY TRANSPORTATION</v>
          </cell>
          <cell r="D75" t="str">
            <v>7</v>
          </cell>
          <cell r="E75" t="str">
            <v>P2021_CAPITAL</v>
          </cell>
          <cell r="F75" t="str">
            <v>44637.10.4.3</v>
          </cell>
          <cell r="G75" t="str">
            <v>20.526</v>
          </cell>
          <cell r="H75" t="str">
            <v>7/1/2020</v>
          </cell>
          <cell r="I75" t="str">
            <v>6/30/2021</v>
          </cell>
          <cell r="J75">
            <v>564930</v>
          </cell>
          <cell r="K75">
            <v>0</v>
          </cell>
          <cell r="L75">
            <v>0</v>
          </cell>
          <cell r="M75">
            <v>1</v>
          </cell>
          <cell r="N75">
            <v>564930</v>
          </cell>
          <cell r="O75">
            <v>564930</v>
          </cell>
          <cell r="P75">
            <v>0</v>
          </cell>
          <cell r="Q75">
            <v>80</v>
          </cell>
          <cell r="R75">
            <v>10</v>
          </cell>
          <cell r="S75">
            <v>10</v>
          </cell>
        </row>
        <row r="76">
          <cell r="A76">
            <v>2000043239</v>
          </cell>
          <cell r="B76">
            <v>44124</v>
          </cell>
          <cell r="C76" t="str">
            <v>ALAMANCE COUNTY TRANSPORTATION</v>
          </cell>
          <cell r="D76" t="str">
            <v>7</v>
          </cell>
          <cell r="E76" t="str">
            <v>P2021_CAPITAL</v>
          </cell>
          <cell r="F76" t="str">
            <v>36233.1.16.3</v>
          </cell>
          <cell r="G76" t="str">
            <v>20.509</v>
          </cell>
          <cell r="H76" t="str">
            <v>7/1/2020</v>
          </cell>
          <cell r="I76" t="str">
            <v>6/30/2021</v>
          </cell>
          <cell r="J76">
            <v>78208</v>
          </cell>
          <cell r="K76">
            <v>0</v>
          </cell>
          <cell r="L76">
            <v>0</v>
          </cell>
          <cell r="M76">
            <v>1</v>
          </cell>
          <cell r="N76">
            <v>78208</v>
          </cell>
          <cell r="O76">
            <v>78208</v>
          </cell>
          <cell r="P76">
            <v>0</v>
          </cell>
          <cell r="Q76">
            <v>80</v>
          </cell>
          <cell r="R76">
            <v>10</v>
          </cell>
          <cell r="S76">
            <v>10</v>
          </cell>
        </row>
        <row r="77">
          <cell r="A77">
            <v>2000043262</v>
          </cell>
          <cell r="B77">
            <v>44124</v>
          </cell>
          <cell r="C77" t="str">
            <v>MOORE COUNTY</v>
          </cell>
          <cell r="D77" t="str">
            <v>8</v>
          </cell>
          <cell r="E77" t="str">
            <v>P2021_CAPITAL</v>
          </cell>
          <cell r="F77" t="str">
            <v>36233.74.21.3</v>
          </cell>
          <cell r="G77" t="str">
            <v>20.509</v>
          </cell>
          <cell r="H77" t="str">
            <v>7/1/2020</v>
          </cell>
          <cell r="I77" t="str">
            <v>12/31/2021</v>
          </cell>
          <cell r="J77">
            <v>59188</v>
          </cell>
          <cell r="K77">
            <v>0</v>
          </cell>
          <cell r="L77">
            <v>0</v>
          </cell>
          <cell r="M77">
            <v>1</v>
          </cell>
          <cell r="N77">
            <v>59188</v>
          </cell>
          <cell r="O77">
            <v>59188</v>
          </cell>
          <cell r="P77">
            <v>0</v>
          </cell>
          <cell r="Q77">
            <v>80</v>
          </cell>
          <cell r="R77">
            <v>10</v>
          </cell>
          <cell r="S77">
            <v>10</v>
          </cell>
        </row>
        <row r="78">
          <cell r="A78">
            <v>2000043308</v>
          </cell>
          <cell r="B78">
            <v>44126</v>
          </cell>
          <cell r="C78" t="str">
            <v>BEAUFORT COUNTY DEVELOPMENTAL</v>
          </cell>
          <cell r="D78" t="str">
            <v>2</v>
          </cell>
          <cell r="E78" t="str">
            <v>P2021_CAPITAL</v>
          </cell>
          <cell r="F78" t="str">
            <v>36233.10.22.4</v>
          </cell>
          <cell r="G78" t="str">
            <v>20.509</v>
          </cell>
          <cell r="H78" t="str">
            <v>7/1/2020</v>
          </cell>
          <cell r="I78" t="str">
            <v>6/30/2021</v>
          </cell>
          <cell r="J78">
            <v>1449</v>
          </cell>
          <cell r="K78">
            <v>0</v>
          </cell>
          <cell r="L78">
            <v>0</v>
          </cell>
          <cell r="M78">
            <v>1</v>
          </cell>
          <cell r="N78">
            <v>1449</v>
          </cell>
          <cell r="O78">
            <v>1449</v>
          </cell>
          <cell r="P78">
            <v>0</v>
          </cell>
          <cell r="Q78">
            <v>80</v>
          </cell>
          <cell r="R78">
            <v>10</v>
          </cell>
          <cell r="S78">
            <v>10</v>
          </cell>
        </row>
        <row r="79">
          <cell r="A79">
            <v>2000043309</v>
          </cell>
          <cell r="B79">
            <v>44126</v>
          </cell>
          <cell r="C79" t="str">
            <v>BEAUFORT COUNTY DEVELOPMENTAL</v>
          </cell>
          <cell r="D79" t="str">
            <v>2</v>
          </cell>
          <cell r="E79" t="str">
            <v>P2021_CAPITAL</v>
          </cell>
          <cell r="F79" t="str">
            <v>44637.33.2.3</v>
          </cell>
          <cell r="G79" t="str">
            <v>20.526</v>
          </cell>
          <cell r="H79" t="str">
            <v>7/1/2020</v>
          </cell>
          <cell r="I79" t="str">
            <v>12/31/2021</v>
          </cell>
          <cell r="J79">
            <v>59400</v>
          </cell>
          <cell r="K79">
            <v>0</v>
          </cell>
          <cell r="L79">
            <v>0</v>
          </cell>
          <cell r="M79">
            <v>1</v>
          </cell>
          <cell r="N79">
            <v>59400</v>
          </cell>
          <cell r="O79">
            <v>59400</v>
          </cell>
          <cell r="P79">
            <v>0</v>
          </cell>
          <cell r="Q79">
            <v>80</v>
          </cell>
          <cell r="R79">
            <v>10</v>
          </cell>
          <cell r="S79">
            <v>10</v>
          </cell>
        </row>
        <row r="80">
          <cell r="A80">
            <v>2000043330</v>
          </cell>
          <cell r="B80">
            <v>44125</v>
          </cell>
          <cell r="C80" t="str">
            <v>MOORE COUNTY</v>
          </cell>
          <cell r="D80" t="str">
            <v>8</v>
          </cell>
          <cell r="E80" t="str">
            <v>P2021_CAPITAL</v>
          </cell>
          <cell r="F80" t="str">
            <v>36233.74.21.4</v>
          </cell>
          <cell r="G80" t="str">
            <v>20.509</v>
          </cell>
          <cell r="H80" t="str">
            <v>7/1/2020</v>
          </cell>
          <cell r="I80" t="str">
            <v>6/30/2021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80</v>
          </cell>
          <cell r="R80">
            <v>10</v>
          </cell>
          <cell r="S80">
            <v>10</v>
          </cell>
        </row>
        <row r="81">
          <cell r="A81">
            <v>2000043350</v>
          </cell>
          <cell r="B81">
            <v>44126</v>
          </cell>
          <cell r="C81" t="str">
            <v>BEAUFORT COUNTY DEVELOPMENTAL</v>
          </cell>
          <cell r="D81" t="str">
            <v>2</v>
          </cell>
          <cell r="E81" t="str">
            <v>P2021_CAPITAL</v>
          </cell>
          <cell r="F81" t="str">
            <v>36233.10.22.3</v>
          </cell>
          <cell r="G81" t="str">
            <v>20.509</v>
          </cell>
          <cell r="H81" t="str">
            <v>7/1/2020</v>
          </cell>
          <cell r="I81" t="str">
            <v>6/30/2021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80</v>
          </cell>
          <cell r="R81">
            <v>10</v>
          </cell>
          <cell r="S81">
            <v>10</v>
          </cell>
        </row>
        <row r="82">
          <cell r="A82">
            <v>2000043351</v>
          </cell>
          <cell r="B82">
            <v>44126</v>
          </cell>
          <cell r="C82" t="str">
            <v>CARTERET COUNTY</v>
          </cell>
          <cell r="D82" t="str">
            <v>2</v>
          </cell>
          <cell r="E82" t="str">
            <v>P2021_CAPITAL</v>
          </cell>
          <cell r="F82" t="str">
            <v>44637.56.1.3</v>
          </cell>
          <cell r="G82" t="str">
            <v>20.526</v>
          </cell>
          <cell r="H82" t="str">
            <v>7/1/2020</v>
          </cell>
          <cell r="I82" t="str">
            <v>6/30/2021</v>
          </cell>
          <cell r="J82">
            <v>345852</v>
          </cell>
          <cell r="K82">
            <v>0</v>
          </cell>
          <cell r="L82">
            <v>0</v>
          </cell>
          <cell r="M82">
            <v>1</v>
          </cell>
          <cell r="N82">
            <v>345852</v>
          </cell>
          <cell r="O82">
            <v>345852</v>
          </cell>
          <cell r="P82">
            <v>0</v>
          </cell>
          <cell r="Q82">
            <v>80</v>
          </cell>
          <cell r="R82">
            <v>10</v>
          </cell>
          <cell r="S82">
            <v>10</v>
          </cell>
        </row>
        <row r="83">
          <cell r="A83">
            <v>2000043352</v>
          </cell>
          <cell r="B83">
            <v>44126</v>
          </cell>
          <cell r="C83" t="str">
            <v>CARTERET COUNTY</v>
          </cell>
          <cell r="D83" t="str">
            <v>2</v>
          </cell>
          <cell r="E83" t="str">
            <v>P2021_CAPITAL</v>
          </cell>
          <cell r="F83" t="str">
            <v>36233.17.21.3</v>
          </cell>
          <cell r="G83" t="str">
            <v>20.509</v>
          </cell>
          <cell r="H83" t="str">
            <v>7/1/2020</v>
          </cell>
          <cell r="I83" t="str">
            <v>6/30/2021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80</v>
          </cell>
          <cell r="R83">
            <v>10</v>
          </cell>
          <cell r="S83">
            <v>10</v>
          </cell>
        </row>
        <row r="84">
          <cell r="A84">
            <v>2000043353</v>
          </cell>
          <cell r="B84">
            <v>44126</v>
          </cell>
          <cell r="C84" t="str">
            <v>ALBEMARLE REGIONAL HEALTH SERVICES</v>
          </cell>
          <cell r="D84" t="str">
            <v>1</v>
          </cell>
          <cell r="E84" t="str">
            <v>P2021_CAPITAL</v>
          </cell>
          <cell r="F84" t="str">
            <v>36233.53.22.3</v>
          </cell>
          <cell r="G84" t="str">
            <v>20.509</v>
          </cell>
          <cell r="H84" t="str">
            <v>7/1/2020</v>
          </cell>
          <cell r="I84" t="str">
            <v>6/30/2021</v>
          </cell>
          <cell r="J84">
            <v>301675</v>
          </cell>
          <cell r="K84">
            <v>0</v>
          </cell>
          <cell r="L84">
            <v>0</v>
          </cell>
          <cell r="M84">
            <v>1</v>
          </cell>
          <cell r="N84">
            <v>301675</v>
          </cell>
          <cell r="O84">
            <v>301675</v>
          </cell>
          <cell r="P84">
            <v>0</v>
          </cell>
          <cell r="Q84">
            <v>80</v>
          </cell>
          <cell r="R84">
            <v>10</v>
          </cell>
          <cell r="S84">
            <v>10</v>
          </cell>
        </row>
        <row r="85">
          <cell r="A85">
            <v>2000043354</v>
          </cell>
          <cell r="B85">
            <v>44126</v>
          </cell>
          <cell r="C85" t="str">
            <v>COMMUNITY AND SENIOR SERVICES OF</v>
          </cell>
          <cell r="D85" t="str">
            <v>4</v>
          </cell>
          <cell r="E85" t="str">
            <v>P2021_CAPITAL</v>
          </cell>
          <cell r="F85" t="str">
            <v>44637.61.1.3</v>
          </cell>
          <cell r="G85" t="str">
            <v>20.526</v>
          </cell>
          <cell r="H85" t="str">
            <v>7/1/2020</v>
          </cell>
          <cell r="I85" t="str">
            <v>12/31/2021</v>
          </cell>
          <cell r="J85">
            <v>385560</v>
          </cell>
          <cell r="K85">
            <v>0</v>
          </cell>
          <cell r="L85">
            <v>0</v>
          </cell>
          <cell r="M85">
            <v>1</v>
          </cell>
          <cell r="N85">
            <v>385560</v>
          </cell>
          <cell r="O85">
            <v>385560</v>
          </cell>
          <cell r="P85">
            <v>0</v>
          </cell>
          <cell r="Q85">
            <v>80</v>
          </cell>
          <cell r="R85">
            <v>10</v>
          </cell>
          <cell r="S85">
            <v>10</v>
          </cell>
        </row>
        <row r="86">
          <cell r="A86">
            <v>2000043355</v>
          </cell>
          <cell r="B86">
            <v>44126</v>
          </cell>
          <cell r="C86" t="str">
            <v>COMMUNITY AND SENIOR SERVICES OF</v>
          </cell>
          <cell r="D86" t="str">
            <v>4</v>
          </cell>
          <cell r="E86" t="str">
            <v>P2021_CAPITAL</v>
          </cell>
          <cell r="F86" t="str">
            <v>36233.63.21.3</v>
          </cell>
          <cell r="G86" t="str">
            <v>20.509</v>
          </cell>
          <cell r="H86" t="str">
            <v>7/1/2020</v>
          </cell>
          <cell r="I86" t="str">
            <v>6/30/2021</v>
          </cell>
          <cell r="J86">
            <v>1197</v>
          </cell>
          <cell r="K86">
            <v>0</v>
          </cell>
          <cell r="L86">
            <v>0</v>
          </cell>
          <cell r="M86">
            <v>1</v>
          </cell>
          <cell r="N86">
            <v>1197</v>
          </cell>
          <cell r="O86">
            <v>1197</v>
          </cell>
          <cell r="P86">
            <v>0</v>
          </cell>
          <cell r="Q86">
            <v>80</v>
          </cell>
          <cell r="R86">
            <v>10</v>
          </cell>
          <cell r="S86">
            <v>10</v>
          </cell>
        </row>
        <row r="87">
          <cell r="A87">
            <v>2000043356</v>
          </cell>
          <cell r="B87">
            <v>44127</v>
          </cell>
          <cell r="C87" t="str">
            <v>COMMUNITY AND SENIOR SERVICES OF</v>
          </cell>
          <cell r="D87" t="str">
            <v>4</v>
          </cell>
          <cell r="E87" t="str">
            <v>P2021_CAPITAL</v>
          </cell>
          <cell r="F87" t="str">
            <v>36233.63.21.4</v>
          </cell>
          <cell r="G87" t="str">
            <v>20.509</v>
          </cell>
          <cell r="H87" t="str">
            <v>7/1/2020</v>
          </cell>
          <cell r="I87" t="str">
            <v>6/30/2021</v>
          </cell>
          <cell r="J87">
            <v>13413</v>
          </cell>
          <cell r="K87">
            <v>0</v>
          </cell>
          <cell r="L87">
            <v>0</v>
          </cell>
          <cell r="M87">
            <v>1</v>
          </cell>
          <cell r="N87">
            <v>13413</v>
          </cell>
          <cell r="O87">
            <v>13413</v>
          </cell>
          <cell r="P87">
            <v>0</v>
          </cell>
          <cell r="Q87">
            <v>80</v>
          </cell>
          <cell r="R87">
            <v>10</v>
          </cell>
          <cell r="S87">
            <v>10</v>
          </cell>
        </row>
        <row r="88">
          <cell r="A88">
            <v>2000043357</v>
          </cell>
          <cell r="B88">
            <v>44127</v>
          </cell>
          <cell r="C88" t="str">
            <v>WASHINGTON COUNTY</v>
          </cell>
          <cell r="D88" t="str">
            <v>1</v>
          </cell>
          <cell r="E88" t="str">
            <v>P2021_CAPITAL</v>
          </cell>
          <cell r="F88" t="str">
            <v>36233.107.22.4</v>
          </cell>
          <cell r="G88" t="str">
            <v>20.509</v>
          </cell>
          <cell r="H88" t="str">
            <v>7/1/2020</v>
          </cell>
          <cell r="I88" t="str">
            <v>6/30/2021</v>
          </cell>
          <cell r="J88">
            <v>258</v>
          </cell>
          <cell r="K88">
            <v>0</v>
          </cell>
          <cell r="L88">
            <v>0</v>
          </cell>
          <cell r="M88">
            <v>1</v>
          </cell>
          <cell r="N88">
            <v>258</v>
          </cell>
          <cell r="O88">
            <v>257</v>
          </cell>
          <cell r="P88">
            <v>0</v>
          </cell>
          <cell r="Q88">
            <v>80</v>
          </cell>
          <cell r="R88">
            <v>10</v>
          </cell>
          <cell r="S88">
            <v>10</v>
          </cell>
        </row>
        <row r="89">
          <cell r="A89">
            <v>2000043358</v>
          </cell>
          <cell r="B89">
            <v>44127</v>
          </cell>
          <cell r="C89" t="str">
            <v>WASHINGTON COUNTY</v>
          </cell>
          <cell r="D89" t="str">
            <v>1</v>
          </cell>
          <cell r="E89" t="str">
            <v>P2021_CAPITAL</v>
          </cell>
          <cell r="F89" t="str">
            <v>36233.107.22.3</v>
          </cell>
          <cell r="G89" t="str">
            <v>20.509</v>
          </cell>
          <cell r="H89" t="str">
            <v>7/1/2020</v>
          </cell>
          <cell r="I89" t="str">
            <v>6/30/2021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80</v>
          </cell>
          <cell r="R89">
            <v>10</v>
          </cell>
          <cell r="S89">
            <v>10</v>
          </cell>
        </row>
        <row r="90">
          <cell r="A90">
            <v>2000043359</v>
          </cell>
          <cell r="B90">
            <v>44127</v>
          </cell>
          <cell r="C90" t="str">
            <v>SAMPSON COUNTY</v>
          </cell>
          <cell r="D90" t="str">
            <v>3</v>
          </cell>
          <cell r="E90" t="str">
            <v>P2021_CAPITAL</v>
          </cell>
          <cell r="F90" t="str">
            <v>36233.94.22.4</v>
          </cell>
          <cell r="G90" t="str">
            <v>20.509</v>
          </cell>
          <cell r="H90" t="str">
            <v>7/1/2020</v>
          </cell>
          <cell r="I90" t="str">
            <v>6/30/2021</v>
          </cell>
          <cell r="J90">
            <v>2160</v>
          </cell>
          <cell r="K90">
            <v>0</v>
          </cell>
          <cell r="L90">
            <v>0</v>
          </cell>
          <cell r="M90">
            <v>1</v>
          </cell>
          <cell r="N90">
            <v>2160</v>
          </cell>
          <cell r="O90">
            <v>2160</v>
          </cell>
          <cell r="P90">
            <v>0</v>
          </cell>
          <cell r="Q90">
            <v>80</v>
          </cell>
          <cell r="R90">
            <v>10</v>
          </cell>
          <cell r="S90">
            <v>10</v>
          </cell>
        </row>
        <row r="91">
          <cell r="A91">
            <v>2000043400</v>
          </cell>
          <cell r="B91">
            <v>44127</v>
          </cell>
          <cell r="C91" t="str">
            <v>SAMPSON COUNTY</v>
          </cell>
          <cell r="D91" t="str">
            <v>3</v>
          </cell>
          <cell r="E91" t="str">
            <v>P2021_CAPITAL</v>
          </cell>
          <cell r="F91" t="str">
            <v>36233.94.22.3</v>
          </cell>
          <cell r="G91" t="str">
            <v>20.509</v>
          </cell>
          <cell r="H91" t="str">
            <v>7/1/2020</v>
          </cell>
          <cell r="I91" t="str">
            <v>6/30/2021</v>
          </cell>
          <cell r="J91">
            <v>256860</v>
          </cell>
          <cell r="K91">
            <v>0</v>
          </cell>
          <cell r="L91">
            <v>0</v>
          </cell>
          <cell r="M91">
            <v>1</v>
          </cell>
          <cell r="N91">
            <v>256860</v>
          </cell>
          <cell r="O91">
            <v>256860</v>
          </cell>
          <cell r="P91">
            <v>0</v>
          </cell>
          <cell r="Q91">
            <v>80</v>
          </cell>
          <cell r="R91">
            <v>10</v>
          </cell>
          <cell r="S91">
            <v>10</v>
          </cell>
        </row>
        <row r="92">
          <cell r="A92">
            <v>2000043401</v>
          </cell>
          <cell r="B92">
            <v>44127</v>
          </cell>
          <cell r="C92" t="str">
            <v>LENOIR COUNTY</v>
          </cell>
          <cell r="D92" t="str">
            <v>2</v>
          </cell>
          <cell r="E92" t="str">
            <v>P2021_CAPITAL</v>
          </cell>
          <cell r="F92" t="str">
            <v>36233.66.22.3</v>
          </cell>
          <cell r="G92" t="str">
            <v>20.509</v>
          </cell>
          <cell r="H92" t="str">
            <v>7/1/2020</v>
          </cell>
          <cell r="I92" t="str">
            <v>6/30/2021</v>
          </cell>
          <cell r="J92">
            <v>45489</v>
          </cell>
          <cell r="K92">
            <v>0</v>
          </cell>
          <cell r="L92">
            <v>0</v>
          </cell>
          <cell r="M92">
            <v>1</v>
          </cell>
          <cell r="N92">
            <v>45489</v>
          </cell>
          <cell r="O92">
            <v>45489</v>
          </cell>
          <cell r="P92">
            <v>0</v>
          </cell>
          <cell r="Q92">
            <v>80</v>
          </cell>
          <cell r="R92">
            <v>10</v>
          </cell>
          <cell r="S92">
            <v>10</v>
          </cell>
        </row>
        <row r="93">
          <cell r="A93">
            <v>2000043404</v>
          </cell>
          <cell r="B93">
            <v>44127</v>
          </cell>
          <cell r="C93" t="str">
            <v>CHOANOKE PUBLIC TRANSPORTATION</v>
          </cell>
          <cell r="D93" t="str">
            <v>1</v>
          </cell>
          <cell r="E93" t="str">
            <v>P2021_CAPITAL</v>
          </cell>
          <cell r="F93" t="str">
            <v>36233.23.22.3</v>
          </cell>
          <cell r="G93" t="str">
            <v>20.509</v>
          </cell>
          <cell r="H93" t="str">
            <v>7/1/2020</v>
          </cell>
          <cell r="I93" t="str">
            <v>6/30/2021</v>
          </cell>
          <cell r="J93">
            <v>37317</v>
          </cell>
          <cell r="K93">
            <v>0</v>
          </cell>
          <cell r="L93">
            <v>0</v>
          </cell>
          <cell r="M93">
            <v>1</v>
          </cell>
          <cell r="N93">
            <v>34519</v>
          </cell>
          <cell r="O93">
            <v>37317</v>
          </cell>
          <cell r="P93">
            <v>0</v>
          </cell>
          <cell r="Q93">
            <v>80</v>
          </cell>
          <cell r="R93">
            <v>10</v>
          </cell>
          <cell r="S93">
            <v>10</v>
          </cell>
        </row>
        <row r="94">
          <cell r="A94">
            <v>2000043405</v>
          </cell>
          <cell r="B94">
            <v>44127</v>
          </cell>
          <cell r="C94" t="str">
            <v>CHOANOKE PUBLIC TRANSPORTATION</v>
          </cell>
          <cell r="D94" t="str">
            <v>1</v>
          </cell>
          <cell r="E94" t="str">
            <v>P2021_CAPITAL</v>
          </cell>
          <cell r="F94" t="str">
            <v>36233.23.22.4</v>
          </cell>
          <cell r="G94" t="str">
            <v>20.509</v>
          </cell>
          <cell r="H94" t="str">
            <v>7/1/2020</v>
          </cell>
          <cell r="I94" t="str">
            <v>6/30/2021</v>
          </cell>
          <cell r="J94">
            <v>33127</v>
          </cell>
          <cell r="K94">
            <v>0</v>
          </cell>
          <cell r="L94">
            <v>0</v>
          </cell>
          <cell r="M94">
            <v>1</v>
          </cell>
          <cell r="N94">
            <v>33127</v>
          </cell>
          <cell r="O94">
            <v>33126</v>
          </cell>
          <cell r="P94">
            <v>0</v>
          </cell>
          <cell r="Q94">
            <v>80</v>
          </cell>
          <cell r="R94">
            <v>10</v>
          </cell>
          <cell r="S94">
            <v>10</v>
          </cell>
        </row>
        <row r="95">
          <cell r="A95">
            <v>2000043406</v>
          </cell>
          <cell r="B95">
            <v>44127</v>
          </cell>
          <cell r="C95" t="str">
            <v>BRUNSWICK TRANSIT SYSTEM INC</v>
          </cell>
          <cell r="D95" t="str">
            <v>3</v>
          </cell>
          <cell r="E95" t="str">
            <v>P2021_CAPITAL</v>
          </cell>
          <cell r="F95" t="str">
            <v>36233.16.18.3</v>
          </cell>
          <cell r="G95" t="str">
            <v>20.509</v>
          </cell>
          <cell r="H95" t="str">
            <v>7/1/2020</v>
          </cell>
          <cell r="I95" t="str">
            <v>6/30/2021</v>
          </cell>
          <cell r="J95">
            <v>5760</v>
          </cell>
          <cell r="K95">
            <v>0</v>
          </cell>
          <cell r="L95">
            <v>0</v>
          </cell>
          <cell r="M95">
            <v>1</v>
          </cell>
          <cell r="N95">
            <v>5760</v>
          </cell>
          <cell r="O95">
            <v>5760</v>
          </cell>
          <cell r="P95">
            <v>0</v>
          </cell>
          <cell r="Q95">
            <v>80</v>
          </cell>
          <cell r="R95">
            <v>10</v>
          </cell>
          <cell r="S95">
            <v>10</v>
          </cell>
        </row>
        <row r="96">
          <cell r="A96">
            <v>2000043407</v>
          </cell>
          <cell r="B96">
            <v>44127</v>
          </cell>
          <cell r="C96" t="str">
            <v>PENDER ADULT SERVICES, INC.</v>
          </cell>
          <cell r="D96" t="str">
            <v>3</v>
          </cell>
          <cell r="E96" t="str">
            <v>P2021_CAPITAL</v>
          </cell>
          <cell r="F96" t="str">
            <v>36233.127.13.4</v>
          </cell>
          <cell r="G96" t="str">
            <v>20.509</v>
          </cell>
          <cell r="H96" t="str">
            <v>7/1/2020</v>
          </cell>
          <cell r="I96" t="str">
            <v>6/30/2021</v>
          </cell>
          <cell r="J96">
            <v>3429</v>
          </cell>
          <cell r="K96">
            <v>0</v>
          </cell>
          <cell r="L96">
            <v>0</v>
          </cell>
          <cell r="M96">
            <v>1</v>
          </cell>
          <cell r="N96">
            <v>3429</v>
          </cell>
          <cell r="O96">
            <v>3429</v>
          </cell>
          <cell r="P96">
            <v>0</v>
          </cell>
          <cell r="Q96">
            <v>80</v>
          </cell>
          <cell r="R96">
            <v>10</v>
          </cell>
          <cell r="S96">
            <v>10</v>
          </cell>
        </row>
        <row r="97">
          <cell r="A97">
            <v>2000043408</v>
          </cell>
          <cell r="B97">
            <v>44127</v>
          </cell>
          <cell r="C97" t="str">
            <v>PENDER ADULT SERVICES, INC.</v>
          </cell>
          <cell r="D97" t="str">
            <v>3</v>
          </cell>
          <cell r="E97" t="str">
            <v>P2021_CAPITAL</v>
          </cell>
          <cell r="F97" t="str">
            <v>36233.127.13.3</v>
          </cell>
          <cell r="G97" t="str">
            <v>20.509</v>
          </cell>
          <cell r="H97" t="str">
            <v>7/1/2020</v>
          </cell>
          <cell r="I97" t="str">
            <v>6/30/2021</v>
          </cell>
          <cell r="J97">
            <v>53100</v>
          </cell>
          <cell r="K97">
            <v>0</v>
          </cell>
          <cell r="L97">
            <v>0</v>
          </cell>
          <cell r="M97">
            <v>1</v>
          </cell>
          <cell r="N97">
            <v>53100</v>
          </cell>
          <cell r="O97">
            <v>53100</v>
          </cell>
          <cell r="P97">
            <v>0</v>
          </cell>
          <cell r="Q97">
            <v>80</v>
          </cell>
          <cell r="R97">
            <v>10</v>
          </cell>
          <cell r="S97">
            <v>10</v>
          </cell>
        </row>
        <row r="98">
          <cell r="A98">
            <v>2000043409</v>
          </cell>
          <cell r="B98">
            <v>44127</v>
          </cell>
          <cell r="C98" t="str">
            <v>ROBESON COUNTY</v>
          </cell>
          <cell r="D98" t="str">
            <v>6</v>
          </cell>
          <cell r="E98" t="str">
            <v>P2021_CAPITAL</v>
          </cell>
          <cell r="F98" t="str">
            <v>36233.67.22.5</v>
          </cell>
          <cell r="G98" t="str">
            <v>20.509</v>
          </cell>
          <cell r="H98" t="str">
            <v>7/1/2020</v>
          </cell>
          <cell r="I98" t="str">
            <v>6/30/2021</v>
          </cell>
          <cell r="J98">
            <v>3509</v>
          </cell>
          <cell r="K98">
            <v>0</v>
          </cell>
          <cell r="L98">
            <v>0</v>
          </cell>
          <cell r="M98">
            <v>1</v>
          </cell>
          <cell r="N98">
            <v>3509</v>
          </cell>
          <cell r="O98">
            <v>3508</v>
          </cell>
          <cell r="P98">
            <v>0</v>
          </cell>
          <cell r="Q98">
            <v>80</v>
          </cell>
          <cell r="R98">
            <v>10</v>
          </cell>
          <cell r="S98">
            <v>10</v>
          </cell>
        </row>
        <row r="99">
          <cell r="A99">
            <v>2000043410</v>
          </cell>
          <cell r="B99">
            <v>44127</v>
          </cell>
          <cell r="C99" t="str">
            <v>ROBESON COUNTY</v>
          </cell>
          <cell r="D99" t="str">
            <v>6</v>
          </cell>
          <cell r="E99" t="str">
            <v>P2021_CAPITAL</v>
          </cell>
          <cell r="F99" t="str">
            <v>36233.67.22.4</v>
          </cell>
          <cell r="G99" t="str">
            <v>20.509</v>
          </cell>
          <cell r="H99" t="str">
            <v>7/1/2020</v>
          </cell>
          <cell r="I99" t="str">
            <v>6/30/2021</v>
          </cell>
          <cell r="J99">
            <v>13075</v>
          </cell>
          <cell r="K99">
            <v>0</v>
          </cell>
          <cell r="L99">
            <v>0</v>
          </cell>
          <cell r="M99">
            <v>1</v>
          </cell>
          <cell r="N99">
            <v>13075</v>
          </cell>
          <cell r="O99">
            <v>13075</v>
          </cell>
          <cell r="P99">
            <v>0</v>
          </cell>
          <cell r="Q99">
            <v>80</v>
          </cell>
          <cell r="R99">
            <v>10</v>
          </cell>
          <cell r="S99">
            <v>10</v>
          </cell>
        </row>
        <row r="100">
          <cell r="A100">
            <v>2000043411</v>
          </cell>
          <cell r="B100">
            <v>44127</v>
          </cell>
          <cell r="C100" t="str">
            <v>ROBESON COUNTY</v>
          </cell>
          <cell r="D100" t="str">
            <v>6</v>
          </cell>
          <cell r="E100" t="str">
            <v>P2021_CAPITAL</v>
          </cell>
          <cell r="F100" t="str">
            <v>36233.67.22.3</v>
          </cell>
          <cell r="G100" t="str">
            <v>20.509</v>
          </cell>
          <cell r="H100" t="str">
            <v>7/1/2020</v>
          </cell>
          <cell r="I100" t="str">
            <v>6/30/2021</v>
          </cell>
          <cell r="J100">
            <v>87300</v>
          </cell>
          <cell r="K100">
            <v>0</v>
          </cell>
          <cell r="L100">
            <v>0</v>
          </cell>
          <cell r="M100">
            <v>1</v>
          </cell>
          <cell r="N100">
            <v>87300</v>
          </cell>
          <cell r="O100">
            <v>87300</v>
          </cell>
          <cell r="P100">
            <v>0</v>
          </cell>
          <cell r="Q100">
            <v>80</v>
          </cell>
          <cell r="R100">
            <v>10</v>
          </cell>
          <cell r="S100">
            <v>10</v>
          </cell>
        </row>
        <row r="101">
          <cell r="A101">
            <v>2000043412</v>
          </cell>
          <cell r="B101">
            <v>44127</v>
          </cell>
          <cell r="C101" t="str">
            <v>COUNTY OF LEE</v>
          </cell>
          <cell r="D101" t="str">
            <v>8</v>
          </cell>
          <cell r="E101" t="str">
            <v>P2021_CAPITAL</v>
          </cell>
          <cell r="F101" t="str">
            <v>36233.65.22.3</v>
          </cell>
          <cell r="G101" t="str">
            <v>20.509</v>
          </cell>
          <cell r="H101" t="str">
            <v>7/1/2020</v>
          </cell>
          <cell r="I101" t="str">
            <v>6/30/2021</v>
          </cell>
          <cell r="J101">
            <v>44050</v>
          </cell>
          <cell r="K101">
            <v>0</v>
          </cell>
          <cell r="L101">
            <v>0</v>
          </cell>
          <cell r="M101">
            <v>1</v>
          </cell>
          <cell r="N101">
            <v>44050</v>
          </cell>
          <cell r="O101">
            <v>44050</v>
          </cell>
          <cell r="P101">
            <v>0</v>
          </cell>
          <cell r="Q101">
            <v>80</v>
          </cell>
          <cell r="R101">
            <v>10</v>
          </cell>
          <cell r="S101">
            <v>10</v>
          </cell>
        </row>
        <row r="102">
          <cell r="A102">
            <v>2000043413</v>
          </cell>
          <cell r="B102">
            <v>44127</v>
          </cell>
          <cell r="C102" t="str">
            <v>ANSON COUNTY</v>
          </cell>
          <cell r="D102" t="str">
            <v>10</v>
          </cell>
          <cell r="E102" t="str">
            <v>P2021_CAPITAL</v>
          </cell>
          <cell r="F102" t="str">
            <v>36233.5.22.4</v>
          </cell>
          <cell r="G102" t="str">
            <v>20.509</v>
          </cell>
          <cell r="H102" t="str">
            <v>7/1/2020</v>
          </cell>
          <cell r="I102" t="str">
            <v>6/30/2021</v>
          </cell>
          <cell r="J102">
            <v>3735</v>
          </cell>
          <cell r="K102">
            <v>3735</v>
          </cell>
          <cell r="L102">
            <v>0</v>
          </cell>
          <cell r="M102">
            <v>1</v>
          </cell>
          <cell r="N102">
            <v>3735</v>
          </cell>
          <cell r="O102">
            <v>3735</v>
          </cell>
          <cell r="P102">
            <v>0</v>
          </cell>
          <cell r="Q102">
            <v>80</v>
          </cell>
          <cell r="R102">
            <v>10</v>
          </cell>
          <cell r="S102">
            <v>10</v>
          </cell>
        </row>
        <row r="103">
          <cell r="A103">
            <v>2000043414</v>
          </cell>
          <cell r="B103">
            <v>44127</v>
          </cell>
          <cell r="C103" t="str">
            <v>MARTIN COUNTY</v>
          </cell>
          <cell r="D103" t="str">
            <v>1</v>
          </cell>
          <cell r="E103" t="str">
            <v>P2021_5311_ADMIN</v>
          </cell>
          <cell r="F103" t="str">
            <v>36233.71.22.1</v>
          </cell>
          <cell r="G103" t="str">
            <v>20.509</v>
          </cell>
          <cell r="H103" t="str">
            <v>7/1/2020</v>
          </cell>
          <cell r="I103" t="str">
            <v>6/30/2021</v>
          </cell>
          <cell r="J103">
            <v>106982</v>
          </cell>
          <cell r="K103">
            <v>0</v>
          </cell>
          <cell r="L103">
            <v>0</v>
          </cell>
          <cell r="M103">
            <v>1</v>
          </cell>
          <cell r="N103">
            <v>116540</v>
          </cell>
          <cell r="O103">
            <v>116540</v>
          </cell>
          <cell r="P103">
            <v>0</v>
          </cell>
          <cell r="Q103">
            <v>80</v>
          </cell>
          <cell r="R103">
            <v>5</v>
          </cell>
          <cell r="S103">
            <v>15</v>
          </cell>
        </row>
        <row r="104">
          <cell r="A104">
            <v>2000043415</v>
          </cell>
          <cell r="B104">
            <v>44127</v>
          </cell>
          <cell r="C104" t="str">
            <v>CHATHAM COUNTY COUNCIL ON AGING</v>
          </cell>
          <cell r="D104" t="str">
            <v>8</v>
          </cell>
          <cell r="E104" t="str">
            <v>P2021_5310_CAPITAL</v>
          </cell>
          <cell r="F104" t="str">
            <v>51001.78.7.3</v>
          </cell>
          <cell r="G104" t="str">
            <v>20.513</v>
          </cell>
          <cell r="H104" t="str">
            <v>7/1/2020</v>
          </cell>
          <cell r="I104" t="str">
            <v>6/30/2021</v>
          </cell>
          <cell r="J104">
            <v>279000</v>
          </cell>
          <cell r="K104">
            <v>0</v>
          </cell>
          <cell r="L104">
            <v>0</v>
          </cell>
          <cell r="M104">
            <v>1</v>
          </cell>
          <cell r="N104">
            <v>279000</v>
          </cell>
          <cell r="O104">
            <v>279000</v>
          </cell>
          <cell r="P104">
            <v>0</v>
          </cell>
          <cell r="Q104">
            <v>80</v>
          </cell>
          <cell r="R104">
            <v>10</v>
          </cell>
          <cell r="S104">
            <v>10</v>
          </cell>
        </row>
        <row r="105">
          <cell r="A105">
            <v>2000043416</v>
          </cell>
          <cell r="B105">
            <v>44127</v>
          </cell>
          <cell r="C105" t="str">
            <v>WACCAMAW REGIONAL COUNCIL OF</v>
          </cell>
          <cell r="D105" t="str">
            <v>3</v>
          </cell>
          <cell r="E105" t="str">
            <v>P2021_5303_PLANNING</v>
          </cell>
          <cell r="F105" t="str">
            <v>36230.43.7.6</v>
          </cell>
          <cell r="G105" t="str">
            <v>20.505</v>
          </cell>
          <cell r="H105" t="str">
            <v>7/1/2020</v>
          </cell>
          <cell r="I105" t="str">
            <v>6/30/2021</v>
          </cell>
          <cell r="J105">
            <v>19432</v>
          </cell>
          <cell r="K105">
            <v>0</v>
          </cell>
          <cell r="L105">
            <v>0</v>
          </cell>
          <cell r="M105">
            <v>1</v>
          </cell>
          <cell r="N105">
            <v>19432</v>
          </cell>
          <cell r="O105">
            <v>19432</v>
          </cell>
          <cell r="P105">
            <v>0</v>
          </cell>
          <cell r="Q105">
            <v>80</v>
          </cell>
          <cell r="R105">
            <v>10</v>
          </cell>
          <cell r="S105">
            <v>10</v>
          </cell>
        </row>
        <row r="106">
          <cell r="A106">
            <v>2000043417</v>
          </cell>
          <cell r="B106">
            <v>44127</v>
          </cell>
          <cell r="C106" t="str">
            <v>THE WORKSHOP OF DAVIDSON INC</v>
          </cell>
          <cell r="D106" t="str">
            <v>9</v>
          </cell>
          <cell r="E106" t="str">
            <v>P2021_5310_CAPITAL</v>
          </cell>
          <cell r="F106" t="str">
            <v>51001.63.8.3</v>
          </cell>
          <cell r="G106" t="str">
            <v>20.513</v>
          </cell>
          <cell r="H106" t="str">
            <v>7/1/2020</v>
          </cell>
          <cell r="I106" t="str">
            <v>6/30/2021</v>
          </cell>
          <cell r="J106">
            <v>108000</v>
          </cell>
          <cell r="K106">
            <v>0</v>
          </cell>
          <cell r="L106">
            <v>0</v>
          </cell>
          <cell r="M106">
            <v>1</v>
          </cell>
          <cell r="N106">
            <v>108000</v>
          </cell>
          <cell r="O106">
            <v>108000</v>
          </cell>
          <cell r="P106">
            <v>0</v>
          </cell>
          <cell r="Q106">
            <v>80</v>
          </cell>
          <cell r="R106">
            <v>10</v>
          </cell>
          <cell r="S106">
            <v>10</v>
          </cell>
        </row>
        <row r="107">
          <cell r="A107">
            <v>2000043418</v>
          </cell>
          <cell r="B107">
            <v>44127</v>
          </cell>
          <cell r="C107" t="str">
            <v>RUTHERFORD COUNTY</v>
          </cell>
          <cell r="D107" t="str">
            <v>13</v>
          </cell>
          <cell r="E107" t="str">
            <v>P2021_5311_ADMIN</v>
          </cell>
          <cell r="F107" t="str">
            <v>36233.93.22.1</v>
          </cell>
          <cell r="G107" t="str">
            <v>20.509</v>
          </cell>
          <cell r="H107" t="str">
            <v>7/1/2020</v>
          </cell>
          <cell r="I107" t="str">
            <v>6/30/2021</v>
          </cell>
          <cell r="J107">
            <v>236078</v>
          </cell>
          <cell r="K107">
            <v>0</v>
          </cell>
          <cell r="L107">
            <v>0</v>
          </cell>
          <cell r="M107">
            <v>1</v>
          </cell>
          <cell r="N107">
            <v>236618</v>
          </cell>
          <cell r="O107">
            <v>236618</v>
          </cell>
          <cell r="P107">
            <v>0</v>
          </cell>
          <cell r="Q107">
            <v>80</v>
          </cell>
          <cell r="R107">
            <v>5</v>
          </cell>
          <cell r="S107">
            <v>15</v>
          </cell>
        </row>
        <row r="108">
          <cell r="A108">
            <v>2000043419</v>
          </cell>
          <cell r="B108">
            <v>44127</v>
          </cell>
          <cell r="C108" t="str">
            <v>AVERY COUNTY TRANSPORTATION</v>
          </cell>
          <cell r="D108" t="str">
            <v>11</v>
          </cell>
          <cell r="E108" t="str">
            <v>P2021_5311_ADMIN</v>
          </cell>
          <cell r="F108" t="str">
            <v>36233.9.22.1</v>
          </cell>
          <cell r="G108" t="str">
            <v>20.509</v>
          </cell>
          <cell r="H108" t="str">
            <v>7/1/2020</v>
          </cell>
          <cell r="I108" t="str">
            <v>6/30/2021</v>
          </cell>
          <cell r="J108">
            <v>140486</v>
          </cell>
          <cell r="K108">
            <v>0</v>
          </cell>
          <cell r="L108">
            <v>0</v>
          </cell>
          <cell r="M108">
            <v>1</v>
          </cell>
          <cell r="N108">
            <v>142030</v>
          </cell>
          <cell r="O108">
            <v>142030</v>
          </cell>
          <cell r="P108">
            <v>0</v>
          </cell>
          <cell r="Q108">
            <v>80</v>
          </cell>
          <cell r="R108">
            <v>5</v>
          </cell>
          <cell r="S108">
            <v>15</v>
          </cell>
        </row>
        <row r="109">
          <cell r="A109">
            <v>2000043420</v>
          </cell>
          <cell r="B109">
            <v>44127</v>
          </cell>
          <cell r="C109" t="str">
            <v>APPALCART</v>
          </cell>
          <cell r="D109" t="str">
            <v>11</v>
          </cell>
          <cell r="E109" t="str">
            <v>P2021_5311_OPERATING</v>
          </cell>
          <cell r="F109" t="str">
            <v>36233.6.22.2</v>
          </cell>
          <cell r="G109" t="str">
            <v>20.509</v>
          </cell>
          <cell r="H109" t="str">
            <v>7/1/2020</v>
          </cell>
          <cell r="I109" t="str">
            <v>6/30/2021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50</v>
          </cell>
          <cell r="R109">
            <v>0</v>
          </cell>
          <cell r="S109">
            <v>50</v>
          </cell>
        </row>
        <row r="110">
          <cell r="A110">
            <v>2000043421</v>
          </cell>
          <cell r="B110">
            <v>44127</v>
          </cell>
          <cell r="C110" t="str">
            <v>MACON COUNTY</v>
          </cell>
          <cell r="D110" t="str">
            <v>14</v>
          </cell>
          <cell r="E110" t="str">
            <v>P2021_5311_ADMIN</v>
          </cell>
          <cell r="F110" t="str">
            <v>36233.68.22.1</v>
          </cell>
          <cell r="G110" t="str">
            <v>20.509</v>
          </cell>
          <cell r="H110" t="str">
            <v>7/1/2020</v>
          </cell>
          <cell r="I110" t="str">
            <v>6/30/2021</v>
          </cell>
          <cell r="J110">
            <v>132693</v>
          </cell>
          <cell r="K110">
            <v>0</v>
          </cell>
          <cell r="L110">
            <v>0</v>
          </cell>
          <cell r="M110">
            <v>1</v>
          </cell>
          <cell r="N110">
            <v>169593</v>
          </cell>
          <cell r="O110">
            <v>169593</v>
          </cell>
          <cell r="P110">
            <v>0</v>
          </cell>
          <cell r="Q110">
            <v>80</v>
          </cell>
          <cell r="R110">
            <v>5</v>
          </cell>
          <cell r="S110">
            <v>15</v>
          </cell>
        </row>
        <row r="111">
          <cell r="A111">
            <v>2000043422</v>
          </cell>
          <cell r="B111">
            <v>44127</v>
          </cell>
          <cell r="C111" t="str">
            <v>TRANSPORTATION ADMINISTRATION</v>
          </cell>
          <cell r="D111" t="str">
            <v>12</v>
          </cell>
          <cell r="E111" t="str">
            <v>P2021_CAPITAL</v>
          </cell>
          <cell r="F111" t="str">
            <v>36233.103.22.5</v>
          </cell>
          <cell r="G111" t="str">
            <v>20.509</v>
          </cell>
          <cell r="H111" t="str">
            <v>7/1/2020</v>
          </cell>
          <cell r="I111" t="str">
            <v>6/30/2021</v>
          </cell>
          <cell r="J111">
            <v>14165</v>
          </cell>
          <cell r="K111">
            <v>0</v>
          </cell>
          <cell r="L111">
            <v>0</v>
          </cell>
          <cell r="M111">
            <v>1</v>
          </cell>
          <cell r="N111">
            <v>14165</v>
          </cell>
          <cell r="O111">
            <v>14164</v>
          </cell>
          <cell r="P111">
            <v>0</v>
          </cell>
          <cell r="Q111">
            <v>80</v>
          </cell>
          <cell r="R111">
            <v>10</v>
          </cell>
          <cell r="S111">
            <v>10</v>
          </cell>
        </row>
        <row r="112">
          <cell r="A112">
            <v>2000043423</v>
          </cell>
          <cell r="B112">
            <v>44127</v>
          </cell>
          <cell r="C112" t="str">
            <v>TRANSPORTATION ADMINISTRATION</v>
          </cell>
          <cell r="D112" t="str">
            <v>12</v>
          </cell>
          <cell r="E112" t="str">
            <v>P2021_CAPITAL</v>
          </cell>
          <cell r="F112" t="str">
            <v>36233.103.22.4</v>
          </cell>
          <cell r="G112" t="str">
            <v>20.509</v>
          </cell>
          <cell r="H112" t="str">
            <v>7/1/2020</v>
          </cell>
          <cell r="I112" t="str">
            <v>6/30/2021</v>
          </cell>
          <cell r="J112">
            <v>70314</v>
          </cell>
          <cell r="K112">
            <v>0</v>
          </cell>
          <cell r="L112">
            <v>0</v>
          </cell>
          <cell r="M112">
            <v>1</v>
          </cell>
          <cell r="N112">
            <v>70314</v>
          </cell>
          <cell r="O112">
            <v>70313</v>
          </cell>
          <cell r="P112">
            <v>0</v>
          </cell>
          <cell r="Q112">
            <v>80</v>
          </cell>
          <cell r="R112">
            <v>10</v>
          </cell>
          <cell r="S112">
            <v>10</v>
          </cell>
        </row>
        <row r="113">
          <cell r="A113">
            <v>2000043424</v>
          </cell>
          <cell r="B113">
            <v>44127</v>
          </cell>
          <cell r="C113" t="str">
            <v>TRANSPORTATION ADMINISTRATION</v>
          </cell>
          <cell r="D113" t="str">
            <v>12</v>
          </cell>
          <cell r="E113" t="str">
            <v>P2021_CAPITAL</v>
          </cell>
          <cell r="F113" t="str">
            <v>36233.103.22.3</v>
          </cell>
          <cell r="G113" t="str">
            <v>20.509</v>
          </cell>
          <cell r="H113" t="str">
            <v>7/1/2020</v>
          </cell>
          <cell r="I113" t="str">
            <v>12/31/2021</v>
          </cell>
          <cell r="J113">
            <v>118799</v>
          </cell>
          <cell r="K113">
            <v>0</v>
          </cell>
          <cell r="L113">
            <v>0</v>
          </cell>
          <cell r="M113">
            <v>1</v>
          </cell>
          <cell r="N113">
            <v>118799</v>
          </cell>
          <cell r="O113">
            <v>118800</v>
          </cell>
          <cell r="P113">
            <v>0</v>
          </cell>
          <cell r="Q113">
            <v>80</v>
          </cell>
          <cell r="R113">
            <v>10</v>
          </cell>
          <cell r="S113">
            <v>10</v>
          </cell>
        </row>
        <row r="114">
          <cell r="A114">
            <v>2000043425</v>
          </cell>
          <cell r="B114">
            <v>44127</v>
          </cell>
          <cell r="C114" t="str">
            <v>APPALCART</v>
          </cell>
          <cell r="D114" t="str">
            <v>11</v>
          </cell>
          <cell r="E114" t="str">
            <v>P2021_5311_ADMIN</v>
          </cell>
          <cell r="F114" t="str">
            <v>36233.6.22.1</v>
          </cell>
          <cell r="G114" t="str">
            <v>20.509</v>
          </cell>
          <cell r="H114" t="str">
            <v>7/1/2020</v>
          </cell>
          <cell r="I114" t="str">
            <v>6/30/2021</v>
          </cell>
          <cell r="J114">
            <v>397055</v>
          </cell>
          <cell r="K114">
            <v>0</v>
          </cell>
          <cell r="L114">
            <v>0</v>
          </cell>
          <cell r="M114">
            <v>1</v>
          </cell>
          <cell r="N114">
            <v>398059</v>
          </cell>
          <cell r="O114">
            <v>398059</v>
          </cell>
          <cell r="P114">
            <v>0</v>
          </cell>
          <cell r="Q114">
            <v>80</v>
          </cell>
          <cell r="R114">
            <v>5</v>
          </cell>
          <cell r="S114">
            <v>15</v>
          </cell>
        </row>
        <row r="115">
          <cell r="A115">
            <v>2000043426</v>
          </cell>
          <cell r="B115">
            <v>44127</v>
          </cell>
          <cell r="C115" t="str">
            <v>TRANSPORTATION ADMINISTRATION</v>
          </cell>
          <cell r="D115" t="str">
            <v>12</v>
          </cell>
          <cell r="E115" t="str">
            <v>P2021_5311_ADMIN</v>
          </cell>
          <cell r="F115" t="str">
            <v>36233.103.22.1</v>
          </cell>
          <cell r="G115" t="str">
            <v>20.509</v>
          </cell>
          <cell r="H115" t="str">
            <v>7/1/2020</v>
          </cell>
          <cell r="I115" t="str">
            <v>6/30/2021</v>
          </cell>
          <cell r="J115">
            <v>253496</v>
          </cell>
          <cell r="K115">
            <v>0</v>
          </cell>
          <cell r="L115">
            <v>0</v>
          </cell>
          <cell r="M115">
            <v>1</v>
          </cell>
          <cell r="N115">
            <v>253496</v>
          </cell>
          <cell r="O115">
            <v>253496</v>
          </cell>
          <cell r="P115">
            <v>0</v>
          </cell>
          <cell r="Q115">
            <v>80</v>
          </cell>
          <cell r="R115">
            <v>5</v>
          </cell>
          <cell r="S115">
            <v>15</v>
          </cell>
        </row>
        <row r="116">
          <cell r="A116">
            <v>2000043427</v>
          </cell>
          <cell r="B116">
            <v>44127</v>
          </cell>
          <cell r="C116" t="str">
            <v>ONSLOW UNITED TRANSIT</v>
          </cell>
          <cell r="D116" t="str">
            <v>3</v>
          </cell>
          <cell r="E116" t="str">
            <v>P2021_5311_ADMIN</v>
          </cell>
          <cell r="F116" t="str">
            <v>36233.79.15.1</v>
          </cell>
          <cell r="G116" t="str">
            <v>20.509</v>
          </cell>
          <cell r="H116" t="str">
            <v>7/1/2020</v>
          </cell>
          <cell r="I116" t="str">
            <v>6/30/2021</v>
          </cell>
          <cell r="J116">
            <v>248548</v>
          </cell>
          <cell r="K116">
            <v>0</v>
          </cell>
          <cell r="L116">
            <v>0</v>
          </cell>
          <cell r="M116">
            <v>1</v>
          </cell>
          <cell r="N116">
            <v>248554</v>
          </cell>
          <cell r="O116">
            <v>248554</v>
          </cell>
          <cell r="P116">
            <v>0</v>
          </cell>
          <cell r="Q116">
            <v>80</v>
          </cell>
          <cell r="R116">
            <v>5</v>
          </cell>
          <cell r="S116">
            <v>15</v>
          </cell>
        </row>
        <row r="117">
          <cell r="A117">
            <v>2000043428</v>
          </cell>
          <cell r="B117">
            <v>44127</v>
          </cell>
          <cell r="C117" t="str">
            <v>ONSLOW UNITED TRANSIT</v>
          </cell>
          <cell r="D117" t="str">
            <v>3</v>
          </cell>
          <cell r="E117" t="str">
            <v>P2021_CAPITAL</v>
          </cell>
          <cell r="F117" t="str">
            <v>36233.79.15.3</v>
          </cell>
          <cell r="G117" t="str">
            <v>20.509</v>
          </cell>
          <cell r="H117" t="str">
            <v>7/1/2020</v>
          </cell>
          <cell r="I117" t="str">
            <v>6/30/2021</v>
          </cell>
          <cell r="J117">
            <v>62797</v>
          </cell>
          <cell r="K117">
            <v>0</v>
          </cell>
          <cell r="L117">
            <v>0</v>
          </cell>
          <cell r="M117">
            <v>1</v>
          </cell>
          <cell r="N117">
            <v>135000</v>
          </cell>
          <cell r="O117">
            <v>135000</v>
          </cell>
          <cell r="P117">
            <v>0</v>
          </cell>
          <cell r="Q117">
            <v>80</v>
          </cell>
          <cell r="R117">
            <v>10</v>
          </cell>
          <cell r="S117">
            <v>10</v>
          </cell>
        </row>
        <row r="118">
          <cell r="A118">
            <v>2000043429</v>
          </cell>
          <cell r="B118">
            <v>44127</v>
          </cell>
          <cell r="C118" t="str">
            <v>CITY OF GREENVILLE</v>
          </cell>
          <cell r="D118" t="str">
            <v>2</v>
          </cell>
          <cell r="E118" t="str">
            <v>P2021_5303_PLANNING</v>
          </cell>
          <cell r="F118" t="str">
            <v>36230.17.19.6</v>
          </cell>
          <cell r="G118" t="str">
            <v>20.505</v>
          </cell>
          <cell r="H118" t="str">
            <v>7/1/2020</v>
          </cell>
          <cell r="I118" t="str">
            <v>6/30/2021</v>
          </cell>
          <cell r="J118">
            <v>48580</v>
          </cell>
          <cell r="K118">
            <v>0</v>
          </cell>
          <cell r="L118">
            <v>0</v>
          </cell>
          <cell r="M118">
            <v>1</v>
          </cell>
          <cell r="N118">
            <v>38866</v>
          </cell>
          <cell r="O118">
            <v>48582</v>
          </cell>
          <cell r="P118">
            <v>0</v>
          </cell>
          <cell r="Q118">
            <v>80</v>
          </cell>
          <cell r="R118">
            <v>10</v>
          </cell>
          <cell r="S118">
            <v>10</v>
          </cell>
        </row>
        <row r="119">
          <cell r="A119">
            <v>2000043430</v>
          </cell>
          <cell r="B119">
            <v>44127</v>
          </cell>
          <cell r="C119" t="str">
            <v>SWAIN COUNTY FOCAL POINT</v>
          </cell>
          <cell r="D119" t="str">
            <v>14</v>
          </cell>
          <cell r="E119" t="str">
            <v>P2021_5311_ADMIN</v>
          </cell>
          <cell r="F119" t="str">
            <v>36233.101.22.1</v>
          </cell>
          <cell r="G119" t="str">
            <v>20.509</v>
          </cell>
          <cell r="H119" t="str">
            <v>7/1/2020</v>
          </cell>
          <cell r="I119" t="str">
            <v>6/30/2021</v>
          </cell>
          <cell r="J119">
            <v>81455</v>
          </cell>
          <cell r="K119">
            <v>0</v>
          </cell>
          <cell r="L119">
            <v>0</v>
          </cell>
          <cell r="M119">
            <v>1</v>
          </cell>
          <cell r="N119">
            <v>84660</v>
          </cell>
          <cell r="O119">
            <v>84660</v>
          </cell>
          <cell r="P119">
            <v>0</v>
          </cell>
          <cell r="Q119">
            <v>80</v>
          </cell>
          <cell r="R119">
            <v>5</v>
          </cell>
          <cell r="S119">
            <v>15</v>
          </cell>
        </row>
        <row r="120">
          <cell r="A120">
            <v>2000043431</v>
          </cell>
          <cell r="B120">
            <v>44127</v>
          </cell>
          <cell r="C120" t="str">
            <v>WILKES TRANSPORTATION AUTHORITY</v>
          </cell>
          <cell r="D120" t="str">
            <v>11</v>
          </cell>
          <cell r="E120" t="str">
            <v>P2021_5311_ADMIN</v>
          </cell>
          <cell r="F120" t="str">
            <v>36233.110.22.1</v>
          </cell>
          <cell r="G120" t="str">
            <v>20.509</v>
          </cell>
          <cell r="H120" t="str">
            <v>7/1/2020</v>
          </cell>
          <cell r="I120" t="str">
            <v>6/30/2021</v>
          </cell>
          <cell r="J120">
            <v>240284</v>
          </cell>
          <cell r="K120">
            <v>0</v>
          </cell>
          <cell r="L120">
            <v>0</v>
          </cell>
          <cell r="M120">
            <v>1</v>
          </cell>
          <cell r="N120">
            <v>252885</v>
          </cell>
          <cell r="O120">
            <v>252885</v>
          </cell>
          <cell r="P120">
            <v>0</v>
          </cell>
          <cell r="Q120">
            <v>80</v>
          </cell>
          <cell r="R120">
            <v>5</v>
          </cell>
          <cell r="S120">
            <v>15</v>
          </cell>
        </row>
        <row r="121">
          <cell r="A121">
            <v>2000043432</v>
          </cell>
          <cell r="B121">
            <v>44127</v>
          </cell>
          <cell r="C121" t="str">
            <v>GASTON COUNTY</v>
          </cell>
          <cell r="D121" t="str">
            <v>12</v>
          </cell>
          <cell r="E121" t="str">
            <v>P2021_5311_ADMIN</v>
          </cell>
          <cell r="F121" t="str">
            <v>36233.42.14.1</v>
          </cell>
          <cell r="G121" t="str">
            <v>20.509</v>
          </cell>
          <cell r="H121" t="str">
            <v>7/1/2020</v>
          </cell>
          <cell r="I121" t="str">
            <v>6/30/2021</v>
          </cell>
          <cell r="J121">
            <v>163930</v>
          </cell>
          <cell r="K121">
            <v>0</v>
          </cell>
          <cell r="L121">
            <v>0</v>
          </cell>
          <cell r="M121">
            <v>1</v>
          </cell>
          <cell r="N121">
            <v>259696</v>
          </cell>
          <cell r="O121">
            <v>259696</v>
          </cell>
          <cell r="P121">
            <v>0</v>
          </cell>
          <cell r="Q121">
            <v>80</v>
          </cell>
          <cell r="R121">
            <v>5</v>
          </cell>
          <cell r="S121">
            <v>15</v>
          </cell>
        </row>
        <row r="122">
          <cell r="A122">
            <v>2000043433</v>
          </cell>
          <cell r="B122">
            <v>44127</v>
          </cell>
          <cell r="C122" t="str">
            <v>WESTERN CAROLINA COMMUNITY</v>
          </cell>
          <cell r="D122" t="str">
            <v>14</v>
          </cell>
          <cell r="E122" t="str">
            <v>P2021_5311_ADMIN</v>
          </cell>
          <cell r="F122" t="str">
            <v>36233.109.20.1</v>
          </cell>
          <cell r="G122" t="str">
            <v>20.509</v>
          </cell>
          <cell r="H122" t="str">
            <v>7/1/2020</v>
          </cell>
          <cell r="I122" t="str">
            <v>6/30/2021</v>
          </cell>
          <cell r="J122">
            <v>138008</v>
          </cell>
          <cell r="K122">
            <v>0</v>
          </cell>
          <cell r="L122">
            <v>0</v>
          </cell>
          <cell r="M122">
            <v>1</v>
          </cell>
          <cell r="N122">
            <v>143912</v>
          </cell>
          <cell r="O122">
            <v>143912</v>
          </cell>
          <cell r="P122">
            <v>0</v>
          </cell>
          <cell r="Q122">
            <v>80</v>
          </cell>
          <cell r="R122">
            <v>5</v>
          </cell>
          <cell r="S122">
            <v>15</v>
          </cell>
        </row>
        <row r="123">
          <cell r="A123">
            <v>2000043434</v>
          </cell>
          <cell r="B123">
            <v>44127</v>
          </cell>
          <cell r="C123" t="str">
            <v>YANCEY COUNTY TRANSPORTATION</v>
          </cell>
          <cell r="D123" t="str">
            <v>13</v>
          </cell>
          <cell r="E123" t="str">
            <v>P2021_5311_ADMIN</v>
          </cell>
          <cell r="F123" t="str">
            <v>36233.113.22.1</v>
          </cell>
          <cell r="G123" t="str">
            <v>20.509</v>
          </cell>
          <cell r="H123" t="str">
            <v>7/1/2020</v>
          </cell>
          <cell r="I123" t="str">
            <v>6/30/2021</v>
          </cell>
          <cell r="J123">
            <v>103580</v>
          </cell>
          <cell r="K123">
            <v>0</v>
          </cell>
          <cell r="L123">
            <v>0</v>
          </cell>
          <cell r="M123">
            <v>1</v>
          </cell>
          <cell r="N123">
            <v>104881</v>
          </cell>
          <cell r="O123">
            <v>104881</v>
          </cell>
          <cell r="P123">
            <v>0</v>
          </cell>
          <cell r="Q123">
            <v>80</v>
          </cell>
          <cell r="R123">
            <v>5</v>
          </cell>
          <cell r="S123">
            <v>15</v>
          </cell>
        </row>
        <row r="124">
          <cell r="A124">
            <v>2000043435</v>
          </cell>
          <cell r="B124">
            <v>44127</v>
          </cell>
          <cell r="C124" t="str">
            <v>Kerr-Tar Regional Council of Governments</v>
          </cell>
          <cell r="D124" t="str">
            <v>5</v>
          </cell>
          <cell r="E124" t="str">
            <v>P2021_5310_CAPITAL</v>
          </cell>
          <cell r="F124" t="str">
            <v>51001.36.8.3</v>
          </cell>
          <cell r="G124" t="str">
            <v>20.513</v>
          </cell>
          <cell r="H124" t="str">
            <v>7/1/2020</v>
          </cell>
          <cell r="I124" t="str">
            <v>6/30/2021</v>
          </cell>
          <cell r="J124">
            <v>270000</v>
          </cell>
          <cell r="K124">
            <v>0</v>
          </cell>
          <cell r="L124">
            <v>0</v>
          </cell>
          <cell r="M124">
            <v>1</v>
          </cell>
          <cell r="N124">
            <v>270000</v>
          </cell>
          <cell r="O124">
            <v>270000</v>
          </cell>
          <cell r="P124">
            <v>0</v>
          </cell>
          <cell r="Q124">
            <v>80</v>
          </cell>
          <cell r="R124">
            <v>10</v>
          </cell>
          <cell r="S124">
            <v>10</v>
          </cell>
        </row>
        <row r="125">
          <cell r="A125">
            <v>2000043436</v>
          </cell>
          <cell r="B125">
            <v>44127</v>
          </cell>
          <cell r="C125" t="str">
            <v>WAKE COUNTY</v>
          </cell>
          <cell r="D125" t="str">
            <v>5</v>
          </cell>
          <cell r="E125" t="str">
            <v>P2020_5311_CARES_OPER</v>
          </cell>
          <cell r="F125" t="str">
            <v>49233.64.1.2</v>
          </cell>
          <cell r="G125" t="str">
            <v>20.509</v>
          </cell>
          <cell r="H125" t="str">
            <v>1/20/2020</v>
          </cell>
          <cell r="I125" t="str">
            <v>6/30/2022</v>
          </cell>
          <cell r="J125">
            <v>873753</v>
          </cell>
          <cell r="K125">
            <v>0</v>
          </cell>
          <cell r="L125">
            <v>0</v>
          </cell>
          <cell r="M125">
            <v>1</v>
          </cell>
          <cell r="N125">
            <v>283306</v>
          </cell>
          <cell r="O125">
            <v>283306</v>
          </cell>
          <cell r="P125">
            <v>0</v>
          </cell>
          <cell r="Q125">
            <v>100</v>
          </cell>
          <cell r="R125">
            <v>0</v>
          </cell>
          <cell r="S125">
            <v>0</v>
          </cell>
        </row>
        <row r="126">
          <cell r="A126">
            <v>2000043437</v>
          </cell>
          <cell r="B126">
            <v>44127</v>
          </cell>
          <cell r="C126" t="str">
            <v>CATAWBA COUNTY</v>
          </cell>
          <cell r="D126" t="str">
            <v>12</v>
          </cell>
          <cell r="E126" t="str">
            <v>P2021_5310_CAPITAL</v>
          </cell>
          <cell r="F126" t="str">
            <v>51001.68.7.3</v>
          </cell>
          <cell r="G126" t="str">
            <v>20.513</v>
          </cell>
          <cell r="H126" t="str">
            <v>7/1/2020</v>
          </cell>
          <cell r="I126" t="str">
            <v>6/30/2021</v>
          </cell>
          <cell r="J126">
            <v>225000</v>
          </cell>
          <cell r="K126">
            <v>0</v>
          </cell>
          <cell r="L126">
            <v>0</v>
          </cell>
          <cell r="M126">
            <v>1</v>
          </cell>
          <cell r="N126">
            <v>225000</v>
          </cell>
          <cell r="O126">
            <v>225000</v>
          </cell>
          <cell r="P126">
            <v>0</v>
          </cell>
          <cell r="Q126">
            <v>80</v>
          </cell>
          <cell r="R126">
            <v>10</v>
          </cell>
          <cell r="S126">
            <v>10</v>
          </cell>
        </row>
        <row r="127">
          <cell r="A127">
            <v>2000043438</v>
          </cell>
          <cell r="B127">
            <v>44127</v>
          </cell>
          <cell r="C127" t="str">
            <v>HOKE COUNTY</v>
          </cell>
          <cell r="D127" t="str">
            <v>8</v>
          </cell>
          <cell r="E127" t="str">
            <v>P2021_CAPITAL</v>
          </cell>
          <cell r="F127" t="str">
            <v>36233.51.21.3</v>
          </cell>
          <cell r="G127" t="str">
            <v>20.509</v>
          </cell>
          <cell r="H127" t="str">
            <v>7/1/2020</v>
          </cell>
          <cell r="I127" t="str">
            <v>12/31/2021</v>
          </cell>
          <cell r="J127">
            <v>134843</v>
          </cell>
          <cell r="K127">
            <v>0</v>
          </cell>
          <cell r="L127">
            <v>0</v>
          </cell>
          <cell r="M127">
            <v>1</v>
          </cell>
          <cell r="N127">
            <v>128293</v>
          </cell>
          <cell r="O127">
            <v>134843</v>
          </cell>
          <cell r="P127">
            <v>0</v>
          </cell>
          <cell r="Q127">
            <v>80</v>
          </cell>
          <cell r="R127">
            <v>10</v>
          </cell>
          <cell r="S127">
            <v>10</v>
          </cell>
        </row>
        <row r="128">
          <cell r="A128">
            <v>2000043439</v>
          </cell>
          <cell r="B128">
            <v>44127</v>
          </cell>
          <cell r="C128" t="str">
            <v>YADKIN VALLEY ECONOMIC</v>
          </cell>
          <cell r="D128" t="str">
            <v>11</v>
          </cell>
          <cell r="E128" t="str">
            <v>P2021_5311_ADMIN</v>
          </cell>
          <cell r="F128" t="str">
            <v>36233.112.22.1</v>
          </cell>
          <cell r="G128" t="str">
            <v>20.509</v>
          </cell>
          <cell r="H128" t="str">
            <v>7/1/2020</v>
          </cell>
          <cell r="I128" t="str">
            <v>6/30/2021</v>
          </cell>
          <cell r="J128">
            <v>96452</v>
          </cell>
          <cell r="K128">
            <v>0</v>
          </cell>
          <cell r="L128">
            <v>0</v>
          </cell>
          <cell r="M128">
            <v>1</v>
          </cell>
          <cell r="N128">
            <v>615434</v>
          </cell>
          <cell r="O128">
            <v>615434</v>
          </cell>
          <cell r="P128">
            <v>0</v>
          </cell>
          <cell r="Q128">
            <v>80</v>
          </cell>
          <cell r="R128">
            <v>5</v>
          </cell>
          <cell r="S128">
            <v>15</v>
          </cell>
        </row>
        <row r="129">
          <cell r="A129">
            <v>2000043440</v>
          </cell>
          <cell r="B129">
            <v>44127</v>
          </cell>
          <cell r="C129" t="str">
            <v>MARTIN COUNTY</v>
          </cell>
          <cell r="D129" t="str">
            <v>1</v>
          </cell>
          <cell r="E129" t="str">
            <v>P2021_CAPITAL</v>
          </cell>
          <cell r="F129" t="str">
            <v>36233.71.22.3</v>
          </cell>
          <cell r="G129" t="str">
            <v>20.509</v>
          </cell>
          <cell r="H129" t="str">
            <v>7/1/2020</v>
          </cell>
          <cell r="I129" t="str">
            <v>6/30/2022</v>
          </cell>
          <cell r="J129">
            <v>184500</v>
          </cell>
          <cell r="K129">
            <v>0</v>
          </cell>
          <cell r="L129">
            <v>0</v>
          </cell>
          <cell r="M129">
            <v>1</v>
          </cell>
          <cell r="N129">
            <v>184500</v>
          </cell>
          <cell r="O129">
            <v>184500</v>
          </cell>
          <cell r="P129">
            <v>0</v>
          </cell>
          <cell r="Q129">
            <v>80</v>
          </cell>
          <cell r="R129">
            <v>10</v>
          </cell>
          <cell r="S129">
            <v>10</v>
          </cell>
        </row>
        <row r="130">
          <cell r="A130">
            <v>2000043469</v>
          </cell>
          <cell r="B130">
            <v>44132</v>
          </cell>
          <cell r="C130" t="str">
            <v>WESTERN PIEDMONT REGIONAL</v>
          </cell>
          <cell r="D130" t="str">
            <v>12</v>
          </cell>
          <cell r="E130" t="str">
            <v>P2021_CARES ADTAP OPER</v>
          </cell>
          <cell r="F130" t="str">
            <v>49233.78.2.2</v>
          </cell>
          <cell r="G130" t="str">
            <v>20.509</v>
          </cell>
          <cell r="H130" t="str">
            <v>1/20/2020</v>
          </cell>
          <cell r="I130" t="str">
            <v>6/30/2021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100</v>
          </cell>
          <cell r="R130">
            <v>0</v>
          </cell>
          <cell r="S130">
            <v>0</v>
          </cell>
        </row>
        <row r="131">
          <cell r="A131">
            <v>2000043500</v>
          </cell>
          <cell r="B131">
            <v>44132</v>
          </cell>
          <cell r="C131" t="str">
            <v>TRANSYLVANIA COUNTY</v>
          </cell>
          <cell r="D131" t="str">
            <v>14</v>
          </cell>
          <cell r="E131" t="str">
            <v>P2021_CARES ADTAP OPER</v>
          </cell>
          <cell r="F131" t="str">
            <v>49233.62.2.2</v>
          </cell>
          <cell r="G131" t="str">
            <v>20.509</v>
          </cell>
          <cell r="H131" t="str">
            <v>1/20/2020</v>
          </cell>
          <cell r="I131" t="str">
            <v>6/30/2021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100</v>
          </cell>
          <cell r="R131">
            <v>0</v>
          </cell>
          <cell r="S131">
            <v>0</v>
          </cell>
        </row>
        <row r="132">
          <cell r="A132">
            <v>2000043501</v>
          </cell>
          <cell r="B132">
            <v>44132</v>
          </cell>
          <cell r="C132" t="str">
            <v>YANCEY COUNTY TRANSPORTATION</v>
          </cell>
          <cell r="D132" t="str">
            <v>13</v>
          </cell>
          <cell r="E132" t="str">
            <v>P2021_CARES ADTAP OPER</v>
          </cell>
          <cell r="F132" t="str">
            <v>49233.68.2.2</v>
          </cell>
          <cell r="G132" t="str">
            <v>20.509</v>
          </cell>
          <cell r="H132" t="str">
            <v>1/20/2020</v>
          </cell>
          <cell r="I132" t="str">
            <v>6/30/2021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100</v>
          </cell>
          <cell r="R132">
            <v>0</v>
          </cell>
          <cell r="S132">
            <v>0</v>
          </cell>
        </row>
        <row r="133">
          <cell r="A133">
            <v>2000043502</v>
          </cell>
          <cell r="B133">
            <v>44132</v>
          </cell>
          <cell r="C133" t="str">
            <v>WILKES TRANSPORTATION AUTHORITY</v>
          </cell>
          <cell r="D133" t="str">
            <v>11</v>
          </cell>
          <cell r="E133" t="str">
            <v>P2021_CARES ADTAP OPER</v>
          </cell>
          <cell r="F133" t="str">
            <v>49233.66.2.2</v>
          </cell>
          <cell r="G133" t="str">
            <v>20.509</v>
          </cell>
          <cell r="H133" t="str">
            <v>1/20/2020</v>
          </cell>
          <cell r="I133" t="str">
            <v>6/30/2021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100</v>
          </cell>
          <cell r="R133">
            <v>0</v>
          </cell>
          <cell r="S133">
            <v>0</v>
          </cell>
        </row>
        <row r="134">
          <cell r="A134">
            <v>2000043503</v>
          </cell>
          <cell r="B134">
            <v>44132</v>
          </cell>
          <cell r="C134" t="str">
            <v>SWAIN COUNTY FOCAL POINT</v>
          </cell>
          <cell r="D134" t="str">
            <v>14</v>
          </cell>
          <cell r="E134" t="str">
            <v>P2021_CARES ADTAP OPER</v>
          </cell>
          <cell r="F134" t="str">
            <v>49233.60.2.2</v>
          </cell>
          <cell r="G134" t="str">
            <v>20.509</v>
          </cell>
          <cell r="H134" t="str">
            <v>1/20/2020</v>
          </cell>
          <cell r="I134" t="str">
            <v>6/30/2021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100</v>
          </cell>
          <cell r="R134">
            <v>0</v>
          </cell>
          <cell r="S134">
            <v>0</v>
          </cell>
        </row>
        <row r="135">
          <cell r="A135">
            <v>2000043504</v>
          </cell>
          <cell r="B135">
            <v>44132</v>
          </cell>
          <cell r="C135" t="str">
            <v>CITY OF GASTONIA</v>
          </cell>
          <cell r="D135" t="str">
            <v>12</v>
          </cell>
          <cell r="E135" t="str">
            <v>P2021_5303_PLANNING</v>
          </cell>
          <cell r="F135" t="str">
            <v>36230.11.20.6</v>
          </cell>
          <cell r="G135" t="str">
            <v>20.505</v>
          </cell>
          <cell r="H135" t="str">
            <v>7/1/2020</v>
          </cell>
          <cell r="I135" t="str">
            <v>6/30/2021</v>
          </cell>
          <cell r="J135">
            <v>53302</v>
          </cell>
          <cell r="K135">
            <v>0</v>
          </cell>
          <cell r="L135">
            <v>0</v>
          </cell>
          <cell r="M135">
            <v>1</v>
          </cell>
          <cell r="N135">
            <v>53302</v>
          </cell>
          <cell r="O135">
            <v>53302</v>
          </cell>
          <cell r="P135">
            <v>0</v>
          </cell>
          <cell r="Q135">
            <v>80</v>
          </cell>
          <cell r="R135">
            <v>10</v>
          </cell>
          <cell r="S135">
            <v>10</v>
          </cell>
        </row>
        <row r="136">
          <cell r="A136">
            <v>2000043505</v>
          </cell>
          <cell r="B136">
            <v>44132</v>
          </cell>
          <cell r="C136" t="str">
            <v>WESTERN PIEDMONT COUNCIL</v>
          </cell>
          <cell r="D136" t="str">
            <v>12</v>
          </cell>
          <cell r="E136" t="str">
            <v>P2021_5303_PLANNING</v>
          </cell>
          <cell r="F136" t="str">
            <v>36230.37.22.6</v>
          </cell>
          <cell r="G136" t="str">
            <v>20.505</v>
          </cell>
          <cell r="H136" t="str">
            <v>7/1/2020</v>
          </cell>
          <cell r="I136" t="str">
            <v>6/30/2021</v>
          </cell>
          <cell r="J136">
            <v>59681</v>
          </cell>
          <cell r="K136">
            <v>0</v>
          </cell>
          <cell r="L136">
            <v>0</v>
          </cell>
          <cell r="M136">
            <v>1</v>
          </cell>
          <cell r="N136">
            <v>55525</v>
          </cell>
          <cell r="O136">
            <v>60525</v>
          </cell>
          <cell r="P136">
            <v>0</v>
          </cell>
          <cell r="Q136">
            <v>80</v>
          </cell>
          <cell r="R136">
            <v>10</v>
          </cell>
          <cell r="S136">
            <v>10</v>
          </cell>
        </row>
        <row r="137">
          <cell r="A137">
            <v>2000043506</v>
          </cell>
          <cell r="B137">
            <v>44132</v>
          </cell>
          <cell r="C137" t="str">
            <v>CUMBERLAND COUNTY JOINT</v>
          </cell>
          <cell r="D137" t="str">
            <v>6</v>
          </cell>
          <cell r="E137" t="str">
            <v>P2021_5303_PLANNING</v>
          </cell>
          <cell r="F137" t="str">
            <v>36230.31.20.6</v>
          </cell>
          <cell r="G137" t="str">
            <v>20.505</v>
          </cell>
          <cell r="H137" t="str">
            <v>7/1/2020</v>
          </cell>
          <cell r="I137" t="str">
            <v>6/30/2021</v>
          </cell>
          <cell r="J137">
            <v>74700</v>
          </cell>
          <cell r="K137">
            <v>0</v>
          </cell>
          <cell r="L137">
            <v>0</v>
          </cell>
          <cell r="M137">
            <v>1</v>
          </cell>
          <cell r="N137">
            <v>74700</v>
          </cell>
          <cell r="O137">
            <v>74700</v>
          </cell>
          <cell r="P137">
            <v>0</v>
          </cell>
          <cell r="Q137">
            <v>80</v>
          </cell>
          <cell r="R137">
            <v>10</v>
          </cell>
          <cell r="S137">
            <v>10</v>
          </cell>
        </row>
        <row r="138">
          <cell r="A138">
            <v>2000043507</v>
          </cell>
          <cell r="B138">
            <v>44132</v>
          </cell>
          <cell r="C138" t="str">
            <v>MARTIN COUNTY</v>
          </cell>
          <cell r="D138" t="str">
            <v>1</v>
          </cell>
          <cell r="E138" t="str">
            <v>P2021_CAPITAL</v>
          </cell>
          <cell r="F138" t="str">
            <v>36233.71.22.4</v>
          </cell>
          <cell r="G138" t="str">
            <v>20.509</v>
          </cell>
          <cell r="H138" t="str">
            <v>7/1/2020</v>
          </cell>
          <cell r="I138" t="str">
            <v>6/30/2022</v>
          </cell>
          <cell r="J138">
            <v>131056</v>
          </cell>
          <cell r="K138">
            <v>0</v>
          </cell>
          <cell r="L138">
            <v>0</v>
          </cell>
          <cell r="M138">
            <v>1</v>
          </cell>
          <cell r="N138">
            <v>131056</v>
          </cell>
          <cell r="O138">
            <v>131056</v>
          </cell>
          <cell r="P138">
            <v>0</v>
          </cell>
          <cell r="Q138">
            <v>80</v>
          </cell>
          <cell r="R138">
            <v>10</v>
          </cell>
          <cell r="S138">
            <v>10</v>
          </cell>
        </row>
        <row r="139">
          <cell r="A139">
            <v>2000043508</v>
          </cell>
          <cell r="B139">
            <v>44132</v>
          </cell>
          <cell r="C139" t="str">
            <v>ANSON COUNTY</v>
          </cell>
          <cell r="D139" t="str">
            <v>10</v>
          </cell>
          <cell r="E139" t="str">
            <v>P2021_CAPITAL</v>
          </cell>
          <cell r="F139" t="str">
            <v>44637.32.2.3</v>
          </cell>
          <cell r="G139" t="str">
            <v>20.526</v>
          </cell>
          <cell r="H139" t="str">
            <v>7/1/2020</v>
          </cell>
          <cell r="I139" t="str">
            <v>6/30/2021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80</v>
          </cell>
          <cell r="R139">
            <v>10</v>
          </cell>
          <cell r="S139">
            <v>10</v>
          </cell>
        </row>
        <row r="140">
          <cell r="A140">
            <v>2000043509</v>
          </cell>
          <cell r="B140">
            <v>44132</v>
          </cell>
          <cell r="C140" t="str">
            <v>COUNTY OF LEE</v>
          </cell>
          <cell r="D140" t="str">
            <v>8</v>
          </cell>
          <cell r="E140" t="str">
            <v>P2021_CAPITAL</v>
          </cell>
          <cell r="F140" t="str">
            <v>36233.65.22.4</v>
          </cell>
          <cell r="G140" t="str">
            <v>20.509</v>
          </cell>
          <cell r="H140" t="str">
            <v>7/1/2020</v>
          </cell>
          <cell r="I140" t="str">
            <v>6/30/2021</v>
          </cell>
          <cell r="J140">
            <v>6660</v>
          </cell>
          <cell r="K140">
            <v>0</v>
          </cell>
          <cell r="L140">
            <v>0</v>
          </cell>
          <cell r="M140">
            <v>1</v>
          </cell>
          <cell r="N140">
            <v>6660</v>
          </cell>
          <cell r="O140">
            <v>6660</v>
          </cell>
          <cell r="P140">
            <v>0</v>
          </cell>
          <cell r="Q140">
            <v>80</v>
          </cell>
          <cell r="R140">
            <v>10</v>
          </cell>
          <cell r="S140">
            <v>10</v>
          </cell>
        </row>
        <row r="141">
          <cell r="A141">
            <v>2000043521</v>
          </cell>
          <cell r="B141">
            <v>44132</v>
          </cell>
          <cell r="C141" t="str">
            <v>BRUNSWICK TRANSIT SYSTEM INC</v>
          </cell>
          <cell r="D141" t="str">
            <v>3</v>
          </cell>
          <cell r="E141" t="str">
            <v>P2021_CAPITAL</v>
          </cell>
          <cell r="F141" t="str">
            <v>44637.35.2.3</v>
          </cell>
          <cell r="G141" t="str">
            <v>20.526</v>
          </cell>
          <cell r="H141" t="str">
            <v>7/1/2020</v>
          </cell>
          <cell r="I141" t="str">
            <v>12/31/2021</v>
          </cell>
          <cell r="J141">
            <v>237420</v>
          </cell>
          <cell r="K141">
            <v>0</v>
          </cell>
          <cell r="L141">
            <v>0</v>
          </cell>
          <cell r="M141">
            <v>1</v>
          </cell>
          <cell r="N141">
            <v>237420</v>
          </cell>
          <cell r="O141">
            <v>237420</v>
          </cell>
          <cell r="P141">
            <v>0</v>
          </cell>
          <cell r="Q141">
            <v>80</v>
          </cell>
          <cell r="R141">
            <v>10</v>
          </cell>
          <cell r="S141">
            <v>10</v>
          </cell>
        </row>
        <row r="142">
          <cell r="A142">
            <v>2000043603</v>
          </cell>
          <cell r="B142">
            <v>44134</v>
          </cell>
          <cell r="C142" t="str">
            <v>CITY OF JACKSONVILLE</v>
          </cell>
          <cell r="D142" t="str">
            <v>3</v>
          </cell>
          <cell r="E142" t="str">
            <v>P2021_5303_PLANNING</v>
          </cell>
          <cell r="F142" t="str">
            <v>36230.22.19.6</v>
          </cell>
          <cell r="G142" t="str">
            <v>20.505</v>
          </cell>
          <cell r="H142" t="str">
            <v>7/1/2020</v>
          </cell>
          <cell r="I142" t="str">
            <v>6/30/2021</v>
          </cell>
          <cell r="J142">
            <v>48582</v>
          </cell>
          <cell r="K142">
            <v>0</v>
          </cell>
          <cell r="L142">
            <v>0</v>
          </cell>
          <cell r="M142">
            <v>1</v>
          </cell>
          <cell r="N142">
            <v>31590</v>
          </cell>
          <cell r="O142">
            <v>48582</v>
          </cell>
          <cell r="P142">
            <v>0</v>
          </cell>
          <cell r="Q142">
            <v>80</v>
          </cell>
          <cell r="R142">
            <v>10</v>
          </cell>
          <cell r="S142">
            <v>10</v>
          </cell>
        </row>
        <row r="143">
          <cell r="A143">
            <v>2000043604</v>
          </cell>
          <cell r="B143">
            <v>44134</v>
          </cell>
          <cell r="C143" t="str">
            <v>YADKIN VALLEY ECONOMIC</v>
          </cell>
          <cell r="D143" t="str">
            <v>11</v>
          </cell>
          <cell r="E143" t="str">
            <v>P2021_CARES ADTAP OPER</v>
          </cell>
          <cell r="F143" t="str">
            <v>49233.70.2.2</v>
          </cell>
          <cell r="G143" t="str">
            <v>20.509</v>
          </cell>
          <cell r="H143" t="str">
            <v>1/20/2020</v>
          </cell>
          <cell r="I143" t="str">
            <v>6/30/2021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100</v>
          </cell>
          <cell r="R143">
            <v>0</v>
          </cell>
          <cell r="S143">
            <v>0</v>
          </cell>
        </row>
        <row r="144">
          <cell r="A144">
            <v>2000043605</v>
          </cell>
          <cell r="B144">
            <v>44134</v>
          </cell>
          <cell r="C144" t="str">
            <v>WESTERN CAROLINA COMMUNITY</v>
          </cell>
          <cell r="D144" t="str">
            <v>14</v>
          </cell>
          <cell r="E144" t="str">
            <v>P2021_CARES ADTAP OPER</v>
          </cell>
          <cell r="F144" t="str">
            <v>49233.77.2.2</v>
          </cell>
          <cell r="G144" t="str">
            <v>20.509</v>
          </cell>
          <cell r="H144" t="str">
            <v>1/20/2020</v>
          </cell>
          <cell r="I144" t="str">
            <v>6/30/2021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100</v>
          </cell>
          <cell r="R144">
            <v>0</v>
          </cell>
          <cell r="S144">
            <v>0</v>
          </cell>
        </row>
        <row r="145">
          <cell r="A145">
            <v>2000043606</v>
          </cell>
          <cell r="B145">
            <v>44134</v>
          </cell>
          <cell r="C145" t="str">
            <v>KERR AREA TRANSPORTATION</v>
          </cell>
          <cell r="D145" t="str">
            <v>5</v>
          </cell>
          <cell r="E145" t="str">
            <v>P2021_5311_ADMIN</v>
          </cell>
          <cell r="F145" t="str">
            <v>36233.64.22.1</v>
          </cell>
          <cell r="G145" t="str">
            <v>20.509</v>
          </cell>
          <cell r="H145" t="str">
            <v>7/1/2020</v>
          </cell>
          <cell r="I145" t="str">
            <v>6/30/2021</v>
          </cell>
          <cell r="J145">
            <v>603577</v>
          </cell>
          <cell r="K145">
            <v>0</v>
          </cell>
          <cell r="L145">
            <v>0</v>
          </cell>
          <cell r="M145">
            <v>1</v>
          </cell>
          <cell r="N145">
            <v>653025</v>
          </cell>
          <cell r="O145">
            <v>653025</v>
          </cell>
          <cell r="P145">
            <v>0</v>
          </cell>
          <cell r="Q145">
            <v>80</v>
          </cell>
          <cell r="R145">
            <v>5</v>
          </cell>
          <cell r="S145">
            <v>15</v>
          </cell>
        </row>
        <row r="146">
          <cell r="A146">
            <v>2000043607</v>
          </cell>
          <cell r="B146">
            <v>44134</v>
          </cell>
          <cell r="C146" t="str">
            <v>RICHMOND INTERAGENCY</v>
          </cell>
          <cell r="D146" t="str">
            <v>8</v>
          </cell>
          <cell r="E146" t="str">
            <v>P2021_5311_ADMIN</v>
          </cell>
          <cell r="F146" t="str">
            <v>36233.85.22.1</v>
          </cell>
          <cell r="G146" t="str">
            <v>20.509</v>
          </cell>
          <cell r="H146" t="str">
            <v>7/1/2020</v>
          </cell>
          <cell r="I146" t="str">
            <v>6/30/2021</v>
          </cell>
          <cell r="J146">
            <v>176430</v>
          </cell>
          <cell r="K146">
            <v>0</v>
          </cell>
          <cell r="L146">
            <v>0</v>
          </cell>
          <cell r="M146">
            <v>1</v>
          </cell>
          <cell r="N146">
            <v>177590</v>
          </cell>
          <cell r="O146">
            <v>177590</v>
          </cell>
          <cell r="P146">
            <v>0</v>
          </cell>
          <cell r="Q146">
            <v>80</v>
          </cell>
          <cell r="R146">
            <v>5</v>
          </cell>
          <cell r="S146">
            <v>15</v>
          </cell>
        </row>
        <row r="147">
          <cell r="A147">
            <v>2000043608</v>
          </cell>
          <cell r="B147">
            <v>44134</v>
          </cell>
          <cell r="C147" t="str">
            <v>HYDE COUNTY NON-PROFIT PRIVATE</v>
          </cell>
          <cell r="D147" t="str">
            <v>1</v>
          </cell>
          <cell r="E147" t="str">
            <v>P2021_5311_ADMIN</v>
          </cell>
          <cell r="F147" t="str">
            <v>36233.52.23.1</v>
          </cell>
          <cell r="G147" t="str">
            <v>20.509</v>
          </cell>
          <cell r="H147" t="str">
            <v>7/1/2020</v>
          </cell>
          <cell r="I147" t="str">
            <v>6/30/2021</v>
          </cell>
          <cell r="J147">
            <v>112043</v>
          </cell>
          <cell r="K147">
            <v>0</v>
          </cell>
          <cell r="L147">
            <v>0</v>
          </cell>
          <cell r="M147">
            <v>1</v>
          </cell>
          <cell r="N147">
            <v>115653</v>
          </cell>
          <cell r="O147">
            <v>115653</v>
          </cell>
          <cell r="P147">
            <v>0</v>
          </cell>
          <cell r="Q147">
            <v>80</v>
          </cell>
          <cell r="R147">
            <v>5</v>
          </cell>
          <cell r="S147">
            <v>15</v>
          </cell>
        </row>
        <row r="148">
          <cell r="A148">
            <v>2000043609</v>
          </cell>
          <cell r="B148">
            <v>44134</v>
          </cell>
          <cell r="C148" t="str">
            <v>HARNETT COUNTY</v>
          </cell>
          <cell r="D148" t="str">
            <v>6</v>
          </cell>
          <cell r="E148" t="str">
            <v>P2021_5311_ADMIN</v>
          </cell>
          <cell r="F148" t="str">
            <v>36233.50.23.1</v>
          </cell>
          <cell r="G148" t="str">
            <v>20.509</v>
          </cell>
          <cell r="H148" t="str">
            <v>7/1/2020</v>
          </cell>
          <cell r="I148" t="str">
            <v>6/30/2021</v>
          </cell>
          <cell r="J148">
            <v>214711</v>
          </cell>
          <cell r="K148">
            <v>0</v>
          </cell>
          <cell r="L148">
            <v>0</v>
          </cell>
          <cell r="M148">
            <v>1</v>
          </cell>
          <cell r="N148">
            <v>242840</v>
          </cell>
          <cell r="O148">
            <v>242840</v>
          </cell>
          <cell r="P148">
            <v>0</v>
          </cell>
          <cell r="Q148">
            <v>80</v>
          </cell>
          <cell r="R148">
            <v>5</v>
          </cell>
          <cell r="S148">
            <v>15</v>
          </cell>
        </row>
        <row r="149">
          <cell r="A149">
            <v>2000043610</v>
          </cell>
          <cell r="B149">
            <v>44134</v>
          </cell>
          <cell r="C149" t="str">
            <v>GREENE COUNTY</v>
          </cell>
          <cell r="D149" t="str">
            <v>2</v>
          </cell>
          <cell r="E149" t="str">
            <v>P2021_5311_ADMIN</v>
          </cell>
          <cell r="F149" t="str">
            <v>36233.47.22.1</v>
          </cell>
          <cell r="G149" t="str">
            <v>20.509</v>
          </cell>
          <cell r="H149" t="str">
            <v>7/1/2020</v>
          </cell>
          <cell r="I149" t="str">
            <v>6/30/2021</v>
          </cell>
          <cell r="J149">
            <v>43587</v>
          </cell>
          <cell r="K149">
            <v>0</v>
          </cell>
          <cell r="L149">
            <v>0</v>
          </cell>
          <cell r="M149">
            <v>1</v>
          </cell>
          <cell r="N149">
            <v>102575</v>
          </cell>
          <cell r="O149">
            <v>102575</v>
          </cell>
          <cell r="P149">
            <v>0</v>
          </cell>
          <cell r="Q149">
            <v>80</v>
          </cell>
          <cell r="R149">
            <v>5</v>
          </cell>
          <cell r="S149">
            <v>15</v>
          </cell>
        </row>
        <row r="150">
          <cell r="A150">
            <v>2000043611</v>
          </cell>
          <cell r="B150">
            <v>44134</v>
          </cell>
          <cell r="C150" t="str">
            <v>GOLDSBORO WAYNE TRANSPORTATION</v>
          </cell>
          <cell r="D150" t="str">
            <v>4</v>
          </cell>
          <cell r="E150" t="str">
            <v>P2021_5311_ADMIN</v>
          </cell>
          <cell r="F150" t="str">
            <v>36233.45.18.1</v>
          </cell>
          <cell r="G150" t="str">
            <v>20.509</v>
          </cell>
          <cell r="H150" t="str">
            <v>7/1/2020</v>
          </cell>
          <cell r="I150" t="str">
            <v>6/30/2021</v>
          </cell>
          <cell r="J150">
            <v>225688</v>
          </cell>
          <cell r="K150">
            <v>0</v>
          </cell>
          <cell r="L150">
            <v>0</v>
          </cell>
          <cell r="M150">
            <v>1</v>
          </cell>
          <cell r="N150">
            <v>227021</v>
          </cell>
          <cell r="O150">
            <v>227021</v>
          </cell>
          <cell r="P150">
            <v>0</v>
          </cell>
          <cell r="Q150">
            <v>80</v>
          </cell>
          <cell r="R150">
            <v>5</v>
          </cell>
          <cell r="S150">
            <v>15</v>
          </cell>
        </row>
        <row r="151">
          <cell r="A151">
            <v>2000043612</v>
          </cell>
          <cell r="B151">
            <v>44134</v>
          </cell>
          <cell r="C151" t="str">
            <v>GATES COUNTY</v>
          </cell>
          <cell r="D151" t="str">
            <v>1</v>
          </cell>
          <cell r="E151" t="str">
            <v>P2021_5311_ADMIN</v>
          </cell>
          <cell r="F151" t="str">
            <v>36233.43.19.1</v>
          </cell>
          <cell r="G151" t="str">
            <v>20.509</v>
          </cell>
          <cell r="H151" t="str">
            <v>7/1/2020</v>
          </cell>
          <cell r="I151" t="str">
            <v>6/30/2021</v>
          </cell>
          <cell r="J151">
            <v>103513</v>
          </cell>
          <cell r="K151">
            <v>0</v>
          </cell>
          <cell r="L151">
            <v>0</v>
          </cell>
          <cell r="M151">
            <v>1</v>
          </cell>
          <cell r="N151">
            <v>104103</v>
          </cell>
          <cell r="O151">
            <v>104103</v>
          </cell>
          <cell r="P151">
            <v>0</v>
          </cell>
          <cell r="Q151">
            <v>80</v>
          </cell>
          <cell r="R151">
            <v>5</v>
          </cell>
          <cell r="S151">
            <v>15</v>
          </cell>
        </row>
        <row r="152">
          <cell r="A152">
            <v>2000043613</v>
          </cell>
          <cell r="B152">
            <v>44134</v>
          </cell>
          <cell r="C152" t="str">
            <v>COLUMBUS COUNTY</v>
          </cell>
          <cell r="D152" t="str">
            <v>6</v>
          </cell>
          <cell r="E152" t="str">
            <v>P2021_5311_ADMIN</v>
          </cell>
          <cell r="F152" t="str">
            <v>36233.28.20.1</v>
          </cell>
          <cell r="G152" t="str">
            <v>20.509</v>
          </cell>
          <cell r="H152" t="str">
            <v>7/1/2020</v>
          </cell>
          <cell r="I152" t="str">
            <v>6/30/2021</v>
          </cell>
          <cell r="J152">
            <v>59459</v>
          </cell>
          <cell r="K152">
            <v>0</v>
          </cell>
          <cell r="L152">
            <v>0</v>
          </cell>
          <cell r="M152">
            <v>1</v>
          </cell>
          <cell r="N152">
            <v>166324</v>
          </cell>
          <cell r="O152">
            <v>166324</v>
          </cell>
          <cell r="P152">
            <v>0</v>
          </cell>
          <cell r="Q152">
            <v>80</v>
          </cell>
          <cell r="R152">
            <v>5</v>
          </cell>
          <cell r="S152">
            <v>15</v>
          </cell>
        </row>
        <row r="153">
          <cell r="A153">
            <v>2000043614</v>
          </cell>
          <cell r="B153">
            <v>44134</v>
          </cell>
          <cell r="C153" t="str">
            <v>DUPLIN COUNTY</v>
          </cell>
          <cell r="D153" t="str">
            <v>3</v>
          </cell>
          <cell r="E153" t="str">
            <v>P2021_5311_ADMIN</v>
          </cell>
          <cell r="F153" t="str">
            <v>36233.35.22.1</v>
          </cell>
          <cell r="G153" t="str">
            <v>20.509</v>
          </cell>
          <cell r="H153" t="str">
            <v>7/1/2020</v>
          </cell>
          <cell r="I153" t="str">
            <v>6/30/2021</v>
          </cell>
          <cell r="J153">
            <v>29484</v>
          </cell>
          <cell r="K153">
            <v>0</v>
          </cell>
          <cell r="L153">
            <v>0</v>
          </cell>
          <cell r="M153">
            <v>1</v>
          </cell>
          <cell r="N153">
            <v>200223</v>
          </cell>
          <cell r="O153">
            <v>200223</v>
          </cell>
          <cell r="P153">
            <v>0</v>
          </cell>
          <cell r="Q153">
            <v>80</v>
          </cell>
          <cell r="R153">
            <v>5</v>
          </cell>
          <cell r="S153">
            <v>15</v>
          </cell>
        </row>
        <row r="154">
          <cell r="A154">
            <v>2000043615</v>
          </cell>
          <cell r="B154">
            <v>44134</v>
          </cell>
          <cell r="C154" t="str">
            <v>CRAVEN COUNTY</v>
          </cell>
          <cell r="D154" t="str">
            <v>2</v>
          </cell>
          <cell r="E154" t="str">
            <v>P2021_5311_OPERATING</v>
          </cell>
          <cell r="F154" t="str">
            <v>36233.31.22.2</v>
          </cell>
          <cell r="G154" t="str">
            <v>20.509</v>
          </cell>
          <cell r="H154" t="str">
            <v>7/1/2020</v>
          </cell>
          <cell r="I154" t="str">
            <v>6/30/2021</v>
          </cell>
          <cell r="J154">
            <v>68715</v>
          </cell>
          <cell r="K154">
            <v>0</v>
          </cell>
          <cell r="L154">
            <v>0</v>
          </cell>
          <cell r="M154">
            <v>1</v>
          </cell>
          <cell r="N154">
            <v>68715</v>
          </cell>
          <cell r="O154">
            <v>68715</v>
          </cell>
          <cell r="P154">
            <v>0</v>
          </cell>
          <cell r="Q154">
            <v>50</v>
          </cell>
          <cell r="R154">
            <v>0</v>
          </cell>
          <cell r="S154">
            <v>50</v>
          </cell>
        </row>
        <row r="155">
          <cell r="A155">
            <v>2000043616</v>
          </cell>
          <cell r="B155">
            <v>44134</v>
          </cell>
          <cell r="C155" t="str">
            <v>CRAVEN COUNTY</v>
          </cell>
          <cell r="D155" t="str">
            <v>2</v>
          </cell>
          <cell r="E155" t="str">
            <v>P2021_5311_ADMIN</v>
          </cell>
          <cell r="F155" t="str">
            <v>36233.31.22.1</v>
          </cell>
          <cell r="G155" t="str">
            <v>20.509</v>
          </cell>
          <cell r="H155" t="str">
            <v>7/1/2020</v>
          </cell>
          <cell r="I155" t="str">
            <v>6/30/2021</v>
          </cell>
          <cell r="J155">
            <v>14602</v>
          </cell>
          <cell r="K155">
            <v>0</v>
          </cell>
          <cell r="L155">
            <v>0</v>
          </cell>
          <cell r="M155">
            <v>1</v>
          </cell>
          <cell r="N155">
            <v>266926</v>
          </cell>
          <cell r="O155">
            <v>266926</v>
          </cell>
          <cell r="P155">
            <v>0</v>
          </cell>
          <cell r="Q155">
            <v>80</v>
          </cell>
          <cell r="R155">
            <v>5</v>
          </cell>
          <cell r="S155">
            <v>15</v>
          </cell>
        </row>
        <row r="156">
          <cell r="A156">
            <v>2000043617</v>
          </cell>
          <cell r="B156">
            <v>44134</v>
          </cell>
          <cell r="C156" t="str">
            <v>COLUMBUS COUNTY</v>
          </cell>
          <cell r="D156" t="str">
            <v>6</v>
          </cell>
          <cell r="E156" t="str">
            <v>P2021_CAPITAL</v>
          </cell>
          <cell r="F156" t="str">
            <v>44637.60.1.3</v>
          </cell>
          <cell r="G156" t="str">
            <v>20.526</v>
          </cell>
          <cell r="H156" t="str">
            <v>7/1/2020</v>
          </cell>
          <cell r="I156" t="str">
            <v>6/30/2021</v>
          </cell>
          <cell r="J156">
            <v>182992</v>
          </cell>
          <cell r="K156">
            <v>0</v>
          </cell>
          <cell r="L156">
            <v>0</v>
          </cell>
          <cell r="M156">
            <v>1</v>
          </cell>
          <cell r="N156">
            <v>182992</v>
          </cell>
          <cell r="O156">
            <v>182992</v>
          </cell>
          <cell r="P156">
            <v>0</v>
          </cell>
          <cell r="Q156">
            <v>80</v>
          </cell>
          <cell r="R156">
            <v>10</v>
          </cell>
          <cell r="S156">
            <v>10</v>
          </cell>
        </row>
        <row r="157">
          <cell r="A157">
            <v>2000043618</v>
          </cell>
          <cell r="B157">
            <v>44134</v>
          </cell>
          <cell r="C157" t="str">
            <v>GOLDSBORO WAYNE TRANSPORTATION</v>
          </cell>
          <cell r="D157" t="str">
            <v>4</v>
          </cell>
          <cell r="E157" t="str">
            <v>P2021_CAPITAL</v>
          </cell>
          <cell r="F157" t="str">
            <v>44637.12.5.3</v>
          </cell>
          <cell r="G157" t="str">
            <v>20.526</v>
          </cell>
          <cell r="H157" t="str">
            <v>7/1/2020</v>
          </cell>
          <cell r="I157" t="str">
            <v>6/30/2021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80</v>
          </cell>
          <cell r="R157">
            <v>10</v>
          </cell>
          <cell r="S157">
            <v>10</v>
          </cell>
        </row>
        <row r="158">
          <cell r="A158">
            <v>2000043619</v>
          </cell>
          <cell r="B158">
            <v>44134</v>
          </cell>
          <cell r="C158" t="str">
            <v>IREDELL COUNTY</v>
          </cell>
          <cell r="D158" t="str">
            <v>12</v>
          </cell>
          <cell r="E158" t="str">
            <v>P2020_5307_CARES_OPER</v>
          </cell>
          <cell r="F158" t="str">
            <v>49358.7.1.2</v>
          </cell>
          <cell r="G158" t="str">
            <v>20.507</v>
          </cell>
          <cell r="H158" t="str">
            <v>1/20/2020</v>
          </cell>
          <cell r="I158" t="str">
            <v>6/30/2022</v>
          </cell>
          <cell r="J158">
            <v>948039</v>
          </cell>
          <cell r="K158">
            <v>0</v>
          </cell>
          <cell r="L158">
            <v>0</v>
          </cell>
          <cell r="M158">
            <v>1</v>
          </cell>
          <cell r="N158">
            <v>948039</v>
          </cell>
          <cell r="O158">
            <v>948039</v>
          </cell>
          <cell r="P158">
            <v>0</v>
          </cell>
          <cell r="Q158">
            <v>100</v>
          </cell>
          <cell r="R158">
            <v>0</v>
          </cell>
          <cell r="S158">
            <v>0</v>
          </cell>
        </row>
        <row r="159">
          <cell r="A159">
            <v>2000043620</v>
          </cell>
          <cell r="B159">
            <v>44134</v>
          </cell>
          <cell r="C159" t="str">
            <v>ANSON COUNTY</v>
          </cell>
          <cell r="D159" t="str">
            <v>10</v>
          </cell>
          <cell r="E159" t="str">
            <v>P2021_5310_CAPITAL</v>
          </cell>
          <cell r="F159" t="str">
            <v>51001.96.5.3</v>
          </cell>
          <cell r="G159" t="str">
            <v>20.513</v>
          </cell>
          <cell r="H159" t="str">
            <v>7/1/2020</v>
          </cell>
          <cell r="I159" t="str">
            <v>6/30/2021</v>
          </cell>
          <cell r="J159">
            <v>45000</v>
          </cell>
          <cell r="K159">
            <v>0</v>
          </cell>
          <cell r="L159">
            <v>0</v>
          </cell>
          <cell r="M159">
            <v>1</v>
          </cell>
          <cell r="N159">
            <v>45000</v>
          </cell>
          <cell r="O159">
            <v>45000</v>
          </cell>
          <cell r="P159">
            <v>0</v>
          </cell>
          <cell r="Q159">
            <v>80</v>
          </cell>
          <cell r="R159">
            <v>10</v>
          </cell>
          <cell r="S159">
            <v>10</v>
          </cell>
        </row>
        <row r="160">
          <cell r="A160">
            <v>2000043621</v>
          </cell>
          <cell r="B160">
            <v>44134</v>
          </cell>
          <cell r="C160" t="str">
            <v>COUNTY OF DARE</v>
          </cell>
          <cell r="D160" t="str">
            <v>1</v>
          </cell>
          <cell r="E160" t="str">
            <v>P2021_CAPITAL</v>
          </cell>
          <cell r="F160" t="str">
            <v>44637.37.2.3</v>
          </cell>
          <cell r="G160" t="str">
            <v>20.526</v>
          </cell>
          <cell r="H160" t="str">
            <v>7/1/2020</v>
          </cell>
          <cell r="I160" t="str">
            <v>6/30/2021</v>
          </cell>
          <cell r="J160">
            <v>0</v>
          </cell>
          <cell r="K160">
            <v>0</v>
          </cell>
          <cell r="L160">
            <v>0</v>
          </cell>
          <cell r="M160">
            <v>1</v>
          </cell>
          <cell r="N160">
            <v>117000</v>
          </cell>
          <cell r="O160">
            <v>117000</v>
          </cell>
          <cell r="P160">
            <v>0</v>
          </cell>
          <cell r="Q160">
            <v>80</v>
          </cell>
          <cell r="R160">
            <v>10</v>
          </cell>
          <cell r="S160">
            <v>10</v>
          </cell>
        </row>
        <row r="161">
          <cell r="A161">
            <v>2000043622</v>
          </cell>
          <cell r="B161">
            <v>44134</v>
          </cell>
          <cell r="C161" t="str">
            <v>SCOTLAND COUNTY</v>
          </cell>
          <cell r="D161" t="str">
            <v>8</v>
          </cell>
          <cell r="E161" t="str">
            <v>P2021_CAPITAL</v>
          </cell>
          <cell r="F161" t="str">
            <v>36233.95.22.3</v>
          </cell>
          <cell r="G161" t="str">
            <v>20.509</v>
          </cell>
          <cell r="H161" t="str">
            <v>7/1/2020</v>
          </cell>
          <cell r="I161" t="str">
            <v>6/30/2021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80</v>
          </cell>
          <cell r="R161">
            <v>10</v>
          </cell>
          <cell r="S161">
            <v>10</v>
          </cell>
        </row>
        <row r="162">
          <cell r="A162">
            <v>2000043623</v>
          </cell>
          <cell r="B162">
            <v>44134</v>
          </cell>
          <cell r="C162" t="str">
            <v>CITY OF ROCKY MOUNT</v>
          </cell>
          <cell r="D162" t="str">
            <v>4</v>
          </cell>
          <cell r="E162" t="str">
            <v>P2021_5311_OPERATING</v>
          </cell>
          <cell r="F162" t="str">
            <v>36233.24.19.2</v>
          </cell>
          <cell r="G162" t="str">
            <v>20.509</v>
          </cell>
          <cell r="H162" t="str">
            <v>7/1/2020</v>
          </cell>
          <cell r="I162" t="str">
            <v>6/30/2021</v>
          </cell>
          <cell r="J162">
            <v>0</v>
          </cell>
          <cell r="K162">
            <v>0</v>
          </cell>
          <cell r="L162">
            <v>0</v>
          </cell>
          <cell r="M162">
            <v>1</v>
          </cell>
          <cell r="N162">
            <v>125000</v>
          </cell>
          <cell r="O162">
            <v>125000</v>
          </cell>
          <cell r="P162">
            <v>0</v>
          </cell>
          <cell r="Q162">
            <v>50</v>
          </cell>
          <cell r="R162">
            <v>0</v>
          </cell>
          <cell r="S162">
            <v>50</v>
          </cell>
        </row>
        <row r="163">
          <cell r="A163">
            <v>2000043624</v>
          </cell>
          <cell r="B163">
            <v>44134</v>
          </cell>
          <cell r="C163" t="str">
            <v>CITY OF ROCKY MOUNT</v>
          </cell>
          <cell r="D163" t="str">
            <v>4</v>
          </cell>
          <cell r="E163" t="str">
            <v>P2021_5311_ADMIN</v>
          </cell>
          <cell r="F163" t="str">
            <v>36233.24.19.1</v>
          </cell>
          <cell r="G163" t="str">
            <v>20.509</v>
          </cell>
          <cell r="H163" t="str">
            <v>7/1/2020</v>
          </cell>
          <cell r="I163" t="str">
            <v>6/30/2021</v>
          </cell>
          <cell r="J163">
            <v>246375</v>
          </cell>
          <cell r="K163">
            <v>0</v>
          </cell>
          <cell r="L163">
            <v>0</v>
          </cell>
          <cell r="M163">
            <v>1</v>
          </cell>
          <cell r="N163">
            <v>323799</v>
          </cell>
          <cell r="O163">
            <v>305810</v>
          </cell>
          <cell r="P163">
            <v>0</v>
          </cell>
          <cell r="Q163">
            <v>80</v>
          </cell>
          <cell r="R163">
            <v>5</v>
          </cell>
          <cell r="S163">
            <v>15</v>
          </cell>
        </row>
        <row r="164">
          <cell r="A164">
            <v>2000043625</v>
          </cell>
          <cell r="B164">
            <v>44134</v>
          </cell>
          <cell r="C164" t="str">
            <v>CRAVEN COUNTY</v>
          </cell>
          <cell r="D164" t="str">
            <v>2</v>
          </cell>
          <cell r="E164" t="str">
            <v>P2021_CAPITAL</v>
          </cell>
          <cell r="F164" t="str">
            <v>44637.5.4.3</v>
          </cell>
          <cell r="G164" t="str">
            <v>20.526</v>
          </cell>
          <cell r="H164" t="str">
            <v>7/1/2020</v>
          </cell>
          <cell r="I164" t="str">
            <v>6/30/2021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80</v>
          </cell>
          <cell r="R164">
            <v>10</v>
          </cell>
          <cell r="S164">
            <v>10</v>
          </cell>
        </row>
        <row r="165">
          <cell r="A165">
            <v>2000043626</v>
          </cell>
          <cell r="B165">
            <v>44134</v>
          </cell>
          <cell r="C165" t="str">
            <v>PITT COUNTY FINANCE LF</v>
          </cell>
          <cell r="D165" t="str">
            <v>2</v>
          </cell>
          <cell r="E165" t="str">
            <v>P2021_CAPITAL</v>
          </cell>
          <cell r="F165" t="str">
            <v>44637.29.3.3</v>
          </cell>
          <cell r="G165" t="str">
            <v>20.526</v>
          </cell>
          <cell r="H165" t="str">
            <v>7/1/2020</v>
          </cell>
          <cell r="I165" t="str">
            <v>12/31/2021</v>
          </cell>
          <cell r="J165">
            <v>177210</v>
          </cell>
          <cell r="K165">
            <v>0</v>
          </cell>
          <cell r="L165">
            <v>0</v>
          </cell>
          <cell r="M165">
            <v>1</v>
          </cell>
          <cell r="N165">
            <v>177210</v>
          </cell>
          <cell r="O165">
            <v>177210</v>
          </cell>
          <cell r="P165">
            <v>0</v>
          </cell>
          <cell r="Q165">
            <v>80</v>
          </cell>
          <cell r="R165">
            <v>10</v>
          </cell>
          <cell r="S165">
            <v>10</v>
          </cell>
        </row>
        <row r="166">
          <cell r="A166">
            <v>2000043627</v>
          </cell>
          <cell r="B166">
            <v>44134</v>
          </cell>
          <cell r="C166" t="str">
            <v>SCOTLAND COUNTY</v>
          </cell>
          <cell r="D166" t="str">
            <v>8</v>
          </cell>
          <cell r="E166" t="str">
            <v>P2021_5311_ADMIN</v>
          </cell>
          <cell r="F166" t="str">
            <v>36233.95.22.1</v>
          </cell>
          <cell r="G166" t="str">
            <v>20.509</v>
          </cell>
          <cell r="H166" t="str">
            <v>7/1/2020</v>
          </cell>
          <cell r="I166" t="str">
            <v>6/30/2021</v>
          </cell>
          <cell r="J166">
            <v>0</v>
          </cell>
          <cell r="K166">
            <v>0</v>
          </cell>
          <cell r="L166">
            <v>0</v>
          </cell>
          <cell r="M166">
            <v>1</v>
          </cell>
          <cell r="N166">
            <v>101406</v>
          </cell>
          <cell r="O166">
            <v>130594</v>
          </cell>
          <cell r="P166">
            <v>0</v>
          </cell>
          <cell r="Q166">
            <v>80</v>
          </cell>
          <cell r="R166">
            <v>5</v>
          </cell>
          <cell r="S166">
            <v>15</v>
          </cell>
        </row>
        <row r="167">
          <cell r="A167">
            <v>2000043770</v>
          </cell>
          <cell r="B167">
            <v>44139</v>
          </cell>
          <cell r="C167" t="str">
            <v>IREDELL COUNTY</v>
          </cell>
          <cell r="D167" t="str">
            <v>12</v>
          </cell>
          <cell r="E167" t="str">
            <v>P2021_CAPITAL</v>
          </cell>
          <cell r="F167" t="str">
            <v>36233.56.19.3</v>
          </cell>
          <cell r="G167" t="str">
            <v>20.509</v>
          </cell>
          <cell r="H167" t="str">
            <v>7/1/2020</v>
          </cell>
          <cell r="I167" t="str">
            <v>6/30/2021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80</v>
          </cell>
          <cell r="R167">
            <v>10</v>
          </cell>
          <cell r="S167">
            <v>10</v>
          </cell>
        </row>
        <row r="168">
          <cell r="A168">
            <v>2000043771</v>
          </cell>
          <cell r="B168">
            <v>44139</v>
          </cell>
          <cell r="C168" t="str">
            <v>ALBEMARLE REGIONAL HEALTH SERVICES</v>
          </cell>
          <cell r="D168" t="str">
            <v>1</v>
          </cell>
          <cell r="E168" t="str">
            <v>P2021_CAPITAL</v>
          </cell>
          <cell r="F168" t="str">
            <v>44637.31.2.3</v>
          </cell>
          <cell r="G168" t="str">
            <v>20.526</v>
          </cell>
          <cell r="H168" t="str">
            <v>7/1/2020</v>
          </cell>
          <cell r="I168" t="str">
            <v>6/30/2021</v>
          </cell>
          <cell r="J168">
            <v>251460</v>
          </cell>
          <cell r="K168">
            <v>0</v>
          </cell>
          <cell r="L168">
            <v>0</v>
          </cell>
          <cell r="M168">
            <v>1</v>
          </cell>
          <cell r="N168">
            <v>251460</v>
          </cell>
          <cell r="O168">
            <v>251460</v>
          </cell>
          <cell r="P168">
            <v>0</v>
          </cell>
          <cell r="Q168">
            <v>80</v>
          </cell>
          <cell r="R168">
            <v>10</v>
          </cell>
          <cell r="S168">
            <v>10</v>
          </cell>
        </row>
        <row r="169">
          <cell r="A169">
            <v>2000043772</v>
          </cell>
          <cell r="B169">
            <v>44139</v>
          </cell>
          <cell r="C169" t="str">
            <v>ORANGE COUNTY</v>
          </cell>
          <cell r="D169" t="str">
            <v>7</v>
          </cell>
          <cell r="E169" t="str">
            <v>P2020_5307_CARES_OPER</v>
          </cell>
          <cell r="F169" t="str">
            <v>49358.9.1.1</v>
          </cell>
          <cell r="G169" t="str">
            <v>20.507</v>
          </cell>
          <cell r="H169" t="str">
            <v>1/20/2020</v>
          </cell>
          <cell r="I169" t="str">
            <v>6/30/2022</v>
          </cell>
          <cell r="J169">
            <v>448396</v>
          </cell>
          <cell r="K169">
            <v>0</v>
          </cell>
          <cell r="L169">
            <v>0</v>
          </cell>
          <cell r="M169">
            <v>1</v>
          </cell>
          <cell r="N169">
            <v>448396</v>
          </cell>
          <cell r="O169">
            <v>448396</v>
          </cell>
          <cell r="P169">
            <v>0</v>
          </cell>
          <cell r="Q169">
            <v>100</v>
          </cell>
          <cell r="R169">
            <v>0</v>
          </cell>
          <cell r="S169">
            <v>0</v>
          </cell>
        </row>
        <row r="170">
          <cell r="A170">
            <v>2000043773</v>
          </cell>
          <cell r="B170">
            <v>44139</v>
          </cell>
          <cell r="C170" t="str">
            <v>CITY OF NEW BERN</v>
          </cell>
          <cell r="D170" t="str">
            <v>2</v>
          </cell>
          <cell r="E170" t="str">
            <v>P2021_5303_PLANNING</v>
          </cell>
          <cell r="F170" t="str">
            <v>36230.42.7.6</v>
          </cell>
          <cell r="G170" t="str">
            <v>20.505</v>
          </cell>
          <cell r="H170" t="str">
            <v>7/1/2020</v>
          </cell>
          <cell r="I170" t="str">
            <v>6/30/2021</v>
          </cell>
          <cell r="J170">
            <v>22500</v>
          </cell>
          <cell r="K170">
            <v>0</v>
          </cell>
          <cell r="L170">
            <v>0</v>
          </cell>
          <cell r="M170">
            <v>1</v>
          </cell>
          <cell r="N170">
            <v>22500</v>
          </cell>
          <cell r="O170">
            <v>22500</v>
          </cell>
          <cell r="P170">
            <v>0</v>
          </cell>
          <cell r="Q170">
            <v>80</v>
          </cell>
          <cell r="R170">
            <v>10</v>
          </cell>
          <cell r="S170">
            <v>10</v>
          </cell>
        </row>
        <row r="171">
          <cell r="A171">
            <v>2000043774</v>
          </cell>
          <cell r="B171">
            <v>44139</v>
          </cell>
          <cell r="C171" t="str">
            <v>LINCOLN COUNTY SENIOR SERVICES</v>
          </cell>
          <cell r="D171" t="str">
            <v>12</v>
          </cell>
          <cell r="E171" t="str">
            <v>P2021_5310_CAPITAL</v>
          </cell>
          <cell r="F171" t="str">
            <v>51001.73.5.3</v>
          </cell>
          <cell r="G171" t="str">
            <v>20.513</v>
          </cell>
          <cell r="H171" t="str">
            <v>7/1/2020</v>
          </cell>
          <cell r="I171" t="str">
            <v>6/30/2021</v>
          </cell>
          <cell r="J171">
            <v>72000</v>
          </cell>
          <cell r="K171">
            <v>0</v>
          </cell>
          <cell r="L171">
            <v>0</v>
          </cell>
          <cell r="M171">
            <v>1</v>
          </cell>
          <cell r="N171">
            <v>72000</v>
          </cell>
          <cell r="O171">
            <v>72000</v>
          </cell>
          <cell r="P171">
            <v>0</v>
          </cell>
          <cell r="Q171">
            <v>80</v>
          </cell>
          <cell r="R171">
            <v>10</v>
          </cell>
          <cell r="S171">
            <v>10</v>
          </cell>
        </row>
        <row r="172">
          <cell r="A172">
            <v>2000043775</v>
          </cell>
          <cell r="B172">
            <v>44139</v>
          </cell>
          <cell r="C172" t="str">
            <v>CITY OF BURLINGTON</v>
          </cell>
          <cell r="D172" t="str">
            <v>7</v>
          </cell>
          <cell r="E172" t="str">
            <v>P2021_5303_PLANNING</v>
          </cell>
          <cell r="F172" t="str">
            <v>36230.3.20.6</v>
          </cell>
          <cell r="G172" t="str">
            <v>20.505</v>
          </cell>
          <cell r="H172" t="str">
            <v>7/1/2020</v>
          </cell>
          <cell r="I172" t="str">
            <v>6/30/2021</v>
          </cell>
          <cell r="J172">
            <v>48582</v>
          </cell>
          <cell r="K172">
            <v>0</v>
          </cell>
          <cell r="L172">
            <v>0</v>
          </cell>
          <cell r="M172">
            <v>1</v>
          </cell>
          <cell r="N172">
            <v>48582</v>
          </cell>
          <cell r="O172">
            <v>48582</v>
          </cell>
          <cell r="P172">
            <v>0</v>
          </cell>
          <cell r="Q172">
            <v>80</v>
          </cell>
          <cell r="R172">
            <v>10</v>
          </cell>
          <cell r="S172">
            <v>10</v>
          </cell>
        </row>
        <row r="173">
          <cell r="A173">
            <v>2000043776</v>
          </cell>
          <cell r="B173">
            <v>44139</v>
          </cell>
          <cell r="C173" t="str">
            <v>CABARRUS COUNTY</v>
          </cell>
          <cell r="D173" t="str">
            <v>10</v>
          </cell>
          <cell r="E173" t="str">
            <v>P2020_5307_CARES_OPER</v>
          </cell>
          <cell r="F173" t="str">
            <v>49358.2.1.2</v>
          </cell>
          <cell r="G173" t="str">
            <v>20.507</v>
          </cell>
          <cell r="H173" t="str">
            <v>1/20/2020</v>
          </cell>
          <cell r="I173" t="str">
            <v>6/30/2022</v>
          </cell>
          <cell r="J173">
            <v>586448</v>
          </cell>
          <cell r="K173">
            <v>0</v>
          </cell>
          <cell r="L173">
            <v>0</v>
          </cell>
          <cell r="M173">
            <v>1</v>
          </cell>
          <cell r="N173">
            <v>586448</v>
          </cell>
          <cell r="O173">
            <v>586448</v>
          </cell>
          <cell r="P173">
            <v>0</v>
          </cell>
          <cell r="Q173">
            <v>100</v>
          </cell>
          <cell r="R173">
            <v>0</v>
          </cell>
          <cell r="S173">
            <v>0</v>
          </cell>
        </row>
        <row r="174">
          <cell r="A174">
            <v>2000043777</v>
          </cell>
          <cell r="B174">
            <v>44139</v>
          </cell>
          <cell r="C174" t="str">
            <v>ORANGE COUNTY</v>
          </cell>
          <cell r="D174" t="str">
            <v>7</v>
          </cell>
          <cell r="E174" t="str">
            <v>P2020_5307_CARES_OPER</v>
          </cell>
          <cell r="F174" t="str">
            <v>49358.9.1.2</v>
          </cell>
          <cell r="G174" t="str">
            <v>20.507</v>
          </cell>
          <cell r="H174" t="str">
            <v>1/20/2020</v>
          </cell>
          <cell r="I174" t="str">
            <v>6/30/2022</v>
          </cell>
          <cell r="J174">
            <v>502594</v>
          </cell>
          <cell r="K174">
            <v>0</v>
          </cell>
          <cell r="L174">
            <v>0</v>
          </cell>
          <cell r="M174">
            <v>1</v>
          </cell>
          <cell r="N174">
            <v>502594</v>
          </cell>
          <cell r="O174">
            <v>502594</v>
          </cell>
          <cell r="P174">
            <v>0</v>
          </cell>
          <cell r="Q174">
            <v>100</v>
          </cell>
          <cell r="R174">
            <v>0</v>
          </cell>
          <cell r="S174">
            <v>0</v>
          </cell>
        </row>
        <row r="175">
          <cell r="A175">
            <v>2000043778</v>
          </cell>
          <cell r="B175">
            <v>44139</v>
          </cell>
          <cell r="C175" t="str">
            <v>MECKLENBURG COUNTY</v>
          </cell>
          <cell r="D175" t="str">
            <v>19</v>
          </cell>
          <cell r="E175" t="str">
            <v>P2020_5307_SUBS _OPER</v>
          </cell>
          <cell r="F175" t="str">
            <v>36231.34.3.2</v>
          </cell>
          <cell r="G175" t="str">
            <v>20.507</v>
          </cell>
          <cell r="H175" t="str">
            <v>7/1/2019</v>
          </cell>
          <cell r="I175" t="str">
            <v>6/30/2020</v>
          </cell>
          <cell r="J175">
            <v>382325</v>
          </cell>
          <cell r="K175">
            <v>382325</v>
          </cell>
          <cell r="L175">
            <v>0</v>
          </cell>
          <cell r="M175">
            <v>1</v>
          </cell>
          <cell r="N175">
            <v>382325</v>
          </cell>
          <cell r="O175">
            <v>382325</v>
          </cell>
          <cell r="P175">
            <v>0</v>
          </cell>
          <cell r="Q175">
            <v>50</v>
          </cell>
          <cell r="R175">
            <v>0</v>
          </cell>
          <cell r="S175">
            <v>50</v>
          </cell>
        </row>
        <row r="176">
          <cell r="A176">
            <v>2000043871</v>
          </cell>
          <cell r="B176">
            <v>44140</v>
          </cell>
          <cell r="C176" t="str">
            <v>CHATHAM TRANSIT NETWORK</v>
          </cell>
          <cell r="D176" t="str">
            <v>8</v>
          </cell>
          <cell r="E176" t="str">
            <v>P2021_5311_ADMIN</v>
          </cell>
          <cell r="F176" t="str">
            <v>36233.21.23.1</v>
          </cell>
          <cell r="G176" t="str">
            <v>20.509</v>
          </cell>
          <cell r="H176" t="str">
            <v>7/1/2020</v>
          </cell>
          <cell r="I176" t="str">
            <v>6/30/2021</v>
          </cell>
          <cell r="J176">
            <v>75248</v>
          </cell>
          <cell r="K176">
            <v>0</v>
          </cell>
          <cell r="L176">
            <v>0</v>
          </cell>
          <cell r="M176">
            <v>1</v>
          </cell>
          <cell r="N176">
            <v>225763</v>
          </cell>
          <cell r="O176">
            <v>225763</v>
          </cell>
          <cell r="P176">
            <v>0</v>
          </cell>
          <cell r="Q176">
            <v>80</v>
          </cell>
          <cell r="R176">
            <v>5</v>
          </cell>
          <cell r="S176">
            <v>15</v>
          </cell>
        </row>
        <row r="177">
          <cell r="A177">
            <v>2000043872</v>
          </cell>
          <cell r="B177">
            <v>44140</v>
          </cell>
          <cell r="C177" t="str">
            <v>DAVIDSON COUNTY</v>
          </cell>
          <cell r="D177" t="str">
            <v>9</v>
          </cell>
          <cell r="E177" t="str">
            <v>P2021_CAPITAL</v>
          </cell>
          <cell r="F177" t="str">
            <v>44637.18.4.3</v>
          </cell>
          <cell r="G177" t="str">
            <v>20.526</v>
          </cell>
          <cell r="H177" t="str">
            <v>7/1/2020</v>
          </cell>
          <cell r="I177" t="str">
            <v>6/30/2021</v>
          </cell>
          <cell r="J177">
            <v>63630</v>
          </cell>
          <cell r="K177">
            <v>0</v>
          </cell>
          <cell r="L177">
            <v>0</v>
          </cell>
          <cell r="M177">
            <v>1</v>
          </cell>
          <cell r="N177">
            <v>63000</v>
          </cell>
          <cell r="O177">
            <v>63630</v>
          </cell>
          <cell r="P177">
            <v>0</v>
          </cell>
          <cell r="Q177">
            <v>80</v>
          </cell>
          <cell r="R177">
            <v>10</v>
          </cell>
          <cell r="S177">
            <v>10</v>
          </cell>
        </row>
        <row r="178">
          <cell r="A178">
            <v>2000043873</v>
          </cell>
          <cell r="B178">
            <v>44140</v>
          </cell>
          <cell r="C178" t="str">
            <v>ORANGE COUNTY</v>
          </cell>
          <cell r="D178" t="str">
            <v>7</v>
          </cell>
          <cell r="E178" t="str">
            <v>P2021_5311_ADMIN</v>
          </cell>
          <cell r="F178" t="str">
            <v>36233.80.17.1</v>
          </cell>
          <cell r="G178" t="str">
            <v>20.509</v>
          </cell>
          <cell r="H178" t="str">
            <v>7/1/2020</v>
          </cell>
          <cell r="I178" t="str">
            <v>6/30/2021</v>
          </cell>
          <cell r="J178">
            <v>44047</v>
          </cell>
          <cell r="K178">
            <v>0</v>
          </cell>
          <cell r="L178">
            <v>0</v>
          </cell>
          <cell r="M178">
            <v>1</v>
          </cell>
          <cell r="N178">
            <v>152310</v>
          </cell>
          <cell r="O178">
            <v>152310</v>
          </cell>
          <cell r="P178">
            <v>0</v>
          </cell>
          <cell r="Q178">
            <v>80</v>
          </cell>
          <cell r="R178">
            <v>5</v>
          </cell>
          <cell r="S178">
            <v>15</v>
          </cell>
        </row>
        <row r="179">
          <cell r="A179">
            <v>2000043874</v>
          </cell>
          <cell r="B179">
            <v>44140</v>
          </cell>
          <cell r="C179" t="str">
            <v>RANDOLPH SENIOR ADULTS ASSOCIATION INC</v>
          </cell>
          <cell r="D179" t="str">
            <v>8</v>
          </cell>
          <cell r="E179" t="str">
            <v>P2021_CAPITAL</v>
          </cell>
          <cell r="F179" t="str">
            <v>36233.84.23.3</v>
          </cell>
          <cell r="G179" t="str">
            <v>20.509</v>
          </cell>
          <cell r="H179" t="str">
            <v>7/1/2020</v>
          </cell>
          <cell r="I179" t="str">
            <v>6/30/2021</v>
          </cell>
          <cell r="J179">
            <v>478980</v>
          </cell>
          <cell r="K179">
            <v>0</v>
          </cell>
          <cell r="L179">
            <v>0</v>
          </cell>
          <cell r="M179">
            <v>1</v>
          </cell>
          <cell r="N179">
            <v>478980</v>
          </cell>
          <cell r="O179">
            <v>478980</v>
          </cell>
          <cell r="P179">
            <v>0</v>
          </cell>
          <cell r="Q179">
            <v>80</v>
          </cell>
          <cell r="R179">
            <v>10</v>
          </cell>
          <cell r="S179">
            <v>10</v>
          </cell>
        </row>
        <row r="180">
          <cell r="A180">
            <v>2000043875</v>
          </cell>
          <cell r="B180">
            <v>44140</v>
          </cell>
          <cell r="C180" t="str">
            <v>RANDOLPH SENIOR ADULTS ASSOCIATION INC</v>
          </cell>
          <cell r="D180" t="str">
            <v>8</v>
          </cell>
          <cell r="E180" t="str">
            <v>P2021_5311_ADMIN</v>
          </cell>
          <cell r="F180" t="str">
            <v>36233.84.23.1</v>
          </cell>
          <cell r="G180" t="str">
            <v>20.509</v>
          </cell>
          <cell r="H180" t="str">
            <v>7/1/2020</v>
          </cell>
          <cell r="I180" t="str">
            <v>6/30/2021</v>
          </cell>
          <cell r="J180">
            <v>400780</v>
          </cell>
          <cell r="K180">
            <v>0</v>
          </cell>
          <cell r="L180">
            <v>0</v>
          </cell>
          <cell r="M180">
            <v>1</v>
          </cell>
          <cell r="N180">
            <v>436390</v>
          </cell>
          <cell r="O180">
            <v>436390</v>
          </cell>
          <cell r="P180">
            <v>0</v>
          </cell>
          <cell r="Q180">
            <v>80</v>
          </cell>
          <cell r="R180">
            <v>5</v>
          </cell>
          <cell r="S180">
            <v>15</v>
          </cell>
        </row>
        <row r="181">
          <cell r="A181">
            <v>2000043884</v>
          </cell>
          <cell r="B181">
            <v>44141</v>
          </cell>
          <cell r="C181" t="str">
            <v>PIEDMONT AUTHORITY</v>
          </cell>
          <cell r="D181" t="str">
            <v>9</v>
          </cell>
          <cell r="E181" t="str">
            <v>P2021_RIDESHARE</v>
          </cell>
          <cell r="F181" t="str">
            <v>36225.2.20.1</v>
          </cell>
          <cell r="G181" t="str">
            <v>#</v>
          </cell>
          <cell r="H181" t="str">
            <v>7/1/2020</v>
          </cell>
          <cell r="I181" t="str">
            <v>6/30/2021</v>
          </cell>
          <cell r="J181">
            <v>260981</v>
          </cell>
          <cell r="K181">
            <v>0</v>
          </cell>
          <cell r="L181">
            <v>0</v>
          </cell>
          <cell r="M181">
            <v>1</v>
          </cell>
          <cell r="N181">
            <v>255081</v>
          </cell>
          <cell r="O181">
            <v>260981</v>
          </cell>
          <cell r="P181">
            <v>0</v>
          </cell>
          <cell r="Q181">
            <v>0</v>
          </cell>
          <cell r="R181">
            <v>50</v>
          </cell>
          <cell r="S181">
            <v>50</v>
          </cell>
        </row>
        <row r="182">
          <cell r="A182">
            <v>2000043885</v>
          </cell>
          <cell r="B182">
            <v>44141</v>
          </cell>
          <cell r="C182" t="str">
            <v>MOUNTAIN PROJECTS INC</v>
          </cell>
          <cell r="D182" t="str">
            <v>14</v>
          </cell>
          <cell r="E182" t="str">
            <v>P2021_CARES ADTAP OPER</v>
          </cell>
          <cell r="F182" t="str">
            <v>49233.45.2.2</v>
          </cell>
          <cell r="G182" t="str">
            <v>20.509</v>
          </cell>
          <cell r="H182" t="str">
            <v>1/20/2020</v>
          </cell>
          <cell r="I182" t="str">
            <v>6/30/2021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100</v>
          </cell>
          <cell r="R182">
            <v>0</v>
          </cell>
          <cell r="S182">
            <v>0</v>
          </cell>
        </row>
        <row r="183">
          <cell r="A183">
            <v>2000043886</v>
          </cell>
          <cell r="B183">
            <v>44141</v>
          </cell>
          <cell r="C183" t="str">
            <v>GATES COUNTY</v>
          </cell>
          <cell r="D183" t="str">
            <v>1</v>
          </cell>
          <cell r="E183" t="str">
            <v>P2021_CAPITAL</v>
          </cell>
          <cell r="F183" t="str">
            <v>44637.38.3.3</v>
          </cell>
          <cell r="G183" t="str">
            <v>20.526</v>
          </cell>
          <cell r="H183" t="str">
            <v>7/1/2020</v>
          </cell>
          <cell r="I183" t="str">
            <v>6/30/2021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80</v>
          </cell>
          <cell r="R183">
            <v>10</v>
          </cell>
          <cell r="S183">
            <v>10</v>
          </cell>
        </row>
        <row r="184">
          <cell r="A184">
            <v>2000043887</v>
          </cell>
          <cell r="B184">
            <v>44141</v>
          </cell>
          <cell r="C184" t="str">
            <v>MACON COUNTY</v>
          </cell>
          <cell r="D184" t="str">
            <v>14</v>
          </cell>
          <cell r="E184" t="str">
            <v>P2021_CARES ADTAP OPER</v>
          </cell>
          <cell r="F184" t="str">
            <v>49233.38.2.2</v>
          </cell>
          <cell r="G184" t="str">
            <v>20.509</v>
          </cell>
          <cell r="H184" t="str">
            <v>1/20/2020</v>
          </cell>
          <cell r="I184" t="str">
            <v>6/30/2021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100</v>
          </cell>
          <cell r="R184">
            <v>0</v>
          </cell>
          <cell r="S184">
            <v>0</v>
          </cell>
        </row>
        <row r="185">
          <cell r="A185">
            <v>2000043888</v>
          </cell>
          <cell r="B185">
            <v>44141</v>
          </cell>
          <cell r="C185" t="str">
            <v>JACKSON COUNTY TRANSIT</v>
          </cell>
          <cell r="D185" t="str">
            <v>14</v>
          </cell>
          <cell r="E185" t="str">
            <v>P2021_CARES ADTAP OPER</v>
          </cell>
          <cell r="F185" t="str">
            <v>49233.34.2.2</v>
          </cell>
          <cell r="G185" t="str">
            <v>20.509</v>
          </cell>
          <cell r="H185" t="str">
            <v>1/20/2020</v>
          </cell>
          <cell r="I185" t="str">
            <v>6/30/2021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100</v>
          </cell>
          <cell r="R185">
            <v>0</v>
          </cell>
          <cell r="S185">
            <v>0</v>
          </cell>
        </row>
        <row r="186">
          <cell r="A186">
            <v>2000043950</v>
          </cell>
          <cell r="B186">
            <v>44141</v>
          </cell>
          <cell r="C186" t="str">
            <v>MITCHELL COUNTY TRANSPORTATION</v>
          </cell>
          <cell r="D186" t="str">
            <v>13</v>
          </cell>
          <cell r="E186" t="str">
            <v>P2021_CARES ADTAP OPER</v>
          </cell>
          <cell r="F186" t="str">
            <v>49233.43.2.2</v>
          </cell>
          <cell r="G186" t="str">
            <v>20.509</v>
          </cell>
          <cell r="H186" t="str">
            <v>1/20/2020</v>
          </cell>
          <cell r="I186" t="str">
            <v>6/30/2021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100</v>
          </cell>
          <cell r="R186">
            <v>0</v>
          </cell>
          <cell r="S186">
            <v>0</v>
          </cell>
        </row>
        <row r="187">
          <cell r="A187">
            <v>2000043951</v>
          </cell>
          <cell r="B187">
            <v>44141</v>
          </cell>
          <cell r="C187" t="str">
            <v>AVERY COUNTY TRANSPORTATION</v>
          </cell>
          <cell r="D187" t="str">
            <v>11</v>
          </cell>
          <cell r="E187" t="str">
            <v>P2021_CARES ADTAP OPER</v>
          </cell>
          <cell r="F187" t="str">
            <v>49233.7.2.2</v>
          </cell>
          <cell r="G187" t="str">
            <v>20.509</v>
          </cell>
          <cell r="H187" t="str">
            <v>1/20/2020</v>
          </cell>
          <cell r="I187" t="str">
            <v>6/30/2021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100</v>
          </cell>
          <cell r="R187">
            <v>0</v>
          </cell>
          <cell r="S187">
            <v>0</v>
          </cell>
        </row>
        <row r="188">
          <cell r="A188">
            <v>2000043952</v>
          </cell>
          <cell r="B188">
            <v>44141</v>
          </cell>
          <cell r="C188" t="str">
            <v>CHOANOKE PUBLIC TRANSPORTATION</v>
          </cell>
          <cell r="D188" t="str">
            <v>4</v>
          </cell>
          <cell r="E188" t="str">
            <v>P2021_CAPITAL</v>
          </cell>
          <cell r="F188" t="str">
            <v>44637.58.1.3</v>
          </cell>
          <cell r="G188" t="str">
            <v>20.526</v>
          </cell>
          <cell r="H188" t="str">
            <v>7/1/2020</v>
          </cell>
          <cell r="I188" t="str">
            <v>6/30/2021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80</v>
          </cell>
          <cell r="R188">
            <v>10</v>
          </cell>
          <cell r="S188">
            <v>10</v>
          </cell>
        </row>
        <row r="189">
          <cell r="A189">
            <v>2000043953</v>
          </cell>
          <cell r="B189">
            <v>44141</v>
          </cell>
          <cell r="C189" t="str">
            <v>CABARRUS COUNTY</v>
          </cell>
          <cell r="D189" t="str">
            <v>10</v>
          </cell>
          <cell r="E189" t="str">
            <v>P2021_5311_ADMIN</v>
          </cell>
          <cell r="F189" t="str">
            <v>36233.15.15.1</v>
          </cell>
          <cell r="G189" t="str">
            <v>20.509</v>
          </cell>
          <cell r="H189" t="str">
            <v>7/1/2020</v>
          </cell>
          <cell r="I189" t="str">
            <v>6/30/2021</v>
          </cell>
          <cell r="J189">
            <v>121752</v>
          </cell>
          <cell r="K189">
            <v>0</v>
          </cell>
          <cell r="L189">
            <v>0</v>
          </cell>
          <cell r="M189">
            <v>1</v>
          </cell>
          <cell r="N189">
            <v>124692</v>
          </cell>
          <cell r="O189">
            <v>127969</v>
          </cell>
          <cell r="P189">
            <v>0</v>
          </cell>
          <cell r="Q189">
            <v>80</v>
          </cell>
          <cell r="R189">
            <v>5</v>
          </cell>
          <cell r="S189">
            <v>15</v>
          </cell>
        </row>
        <row r="190">
          <cell r="A190">
            <v>2000043954</v>
          </cell>
          <cell r="B190">
            <v>44141</v>
          </cell>
          <cell r="C190" t="str">
            <v>CASWELL COUNTY</v>
          </cell>
          <cell r="D190" t="str">
            <v>7</v>
          </cell>
          <cell r="E190" t="str">
            <v>P2021_5311_ADMIN</v>
          </cell>
          <cell r="F190" t="str">
            <v>36233.19.19.1</v>
          </cell>
          <cell r="G190" t="str">
            <v>20.509</v>
          </cell>
          <cell r="H190" t="str">
            <v>7/1/2020</v>
          </cell>
          <cell r="I190" t="str">
            <v>6/30/2021</v>
          </cell>
          <cell r="J190">
            <v>25016</v>
          </cell>
          <cell r="K190">
            <v>0</v>
          </cell>
          <cell r="L190">
            <v>0</v>
          </cell>
          <cell r="M190">
            <v>1</v>
          </cell>
          <cell r="N190">
            <v>104379</v>
          </cell>
          <cell r="O190">
            <v>104836</v>
          </cell>
          <cell r="P190">
            <v>0</v>
          </cell>
          <cell r="Q190">
            <v>80</v>
          </cell>
          <cell r="R190">
            <v>5</v>
          </cell>
          <cell r="S190">
            <v>15</v>
          </cell>
        </row>
        <row r="191">
          <cell r="A191">
            <v>2000043955</v>
          </cell>
          <cell r="B191">
            <v>44141</v>
          </cell>
          <cell r="C191" t="str">
            <v>CABARRUS COUNTY</v>
          </cell>
          <cell r="D191" t="str">
            <v>10</v>
          </cell>
          <cell r="E191" t="str">
            <v>P2021_CAPITAL</v>
          </cell>
          <cell r="F191" t="str">
            <v>36233.15.15.3</v>
          </cell>
          <cell r="G191" t="str">
            <v>20.509</v>
          </cell>
          <cell r="H191" t="str">
            <v>7/1/2020</v>
          </cell>
          <cell r="I191" t="str">
            <v>6/30/2021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80</v>
          </cell>
          <cell r="R191">
            <v>10</v>
          </cell>
          <cell r="S191">
            <v>10</v>
          </cell>
        </row>
        <row r="192">
          <cell r="A192">
            <v>2000043956</v>
          </cell>
          <cell r="B192">
            <v>44141</v>
          </cell>
          <cell r="C192" t="str">
            <v>ROWAN COUNTY</v>
          </cell>
          <cell r="D192" t="str">
            <v>9</v>
          </cell>
          <cell r="E192" t="str">
            <v>P2020_5311_CARES_OPER</v>
          </cell>
          <cell r="F192" t="str">
            <v>49233.55.1.2</v>
          </cell>
          <cell r="G192" t="str">
            <v>20.509</v>
          </cell>
          <cell r="H192" t="str">
            <v>1/20/2020</v>
          </cell>
          <cell r="I192" t="str">
            <v>6/30/2022</v>
          </cell>
          <cell r="J192">
            <v>594118</v>
          </cell>
          <cell r="K192">
            <v>0</v>
          </cell>
          <cell r="L192">
            <v>0</v>
          </cell>
          <cell r="M192">
            <v>1</v>
          </cell>
          <cell r="N192">
            <v>240169</v>
          </cell>
          <cell r="O192">
            <v>240169</v>
          </cell>
          <cell r="P192">
            <v>0</v>
          </cell>
          <cell r="Q192">
            <v>100</v>
          </cell>
          <cell r="R192">
            <v>0</v>
          </cell>
          <cell r="S192">
            <v>0</v>
          </cell>
        </row>
        <row r="193">
          <cell r="A193">
            <v>2000043957</v>
          </cell>
          <cell r="B193">
            <v>44141</v>
          </cell>
          <cell r="C193" t="str">
            <v>CLAY COUNTY</v>
          </cell>
          <cell r="D193" t="str">
            <v>14</v>
          </cell>
          <cell r="E193" t="str">
            <v>P2021_CARES ADTAP OPER</v>
          </cell>
          <cell r="F193" t="str">
            <v>49233.17.2.2</v>
          </cell>
          <cell r="G193" t="str">
            <v>20.509</v>
          </cell>
          <cell r="H193" t="str">
            <v>1/20/2020</v>
          </cell>
          <cell r="I193" t="str">
            <v>6/30/2021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100</v>
          </cell>
          <cell r="R193">
            <v>0</v>
          </cell>
          <cell r="S193">
            <v>0</v>
          </cell>
        </row>
        <row r="194">
          <cell r="A194">
            <v>2000043958</v>
          </cell>
          <cell r="B194">
            <v>44141</v>
          </cell>
          <cell r="C194" t="str">
            <v>GRAHAM COUNTY</v>
          </cell>
          <cell r="D194" t="str">
            <v>14</v>
          </cell>
          <cell r="E194" t="str">
            <v>P2021_CARES ADTAP OPER</v>
          </cell>
          <cell r="F194" t="str">
            <v>49233.27.2.2</v>
          </cell>
          <cell r="G194" t="str">
            <v>20.509</v>
          </cell>
          <cell r="H194" t="str">
            <v>1/20/2020</v>
          </cell>
          <cell r="I194" t="str">
            <v>6/30/2021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100</v>
          </cell>
          <cell r="R194">
            <v>0</v>
          </cell>
          <cell r="S194">
            <v>0</v>
          </cell>
        </row>
        <row r="195">
          <cell r="A195">
            <v>2000043959</v>
          </cell>
          <cell r="B195">
            <v>44141</v>
          </cell>
          <cell r="C195" t="str">
            <v>ALLEGHANY COUNTY</v>
          </cell>
          <cell r="D195" t="str">
            <v>11</v>
          </cell>
          <cell r="E195" t="str">
            <v>P2021_CARES ADTAP OPER</v>
          </cell>
          <cell r="F195" t="str">
            <v>49233.3.2.2</v>
          </cell>
          <cell r="G195" t="str">
            <v>20.509</v>
          </cell>
          <cell r="H195" t="str">
            <v>1/20/2020</v>
          </cell>
          <cell r="I195" t="str">
            <v>6/30/2021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100</v>
          </cell>
          <cell r="R195">
            <v>0</v>
          </cell>
          <cell r="S195">
            <v>0</v>
          </cell>
        </row>
        <row r="196">
          <cell r="A196">
            <v>2000043960</v>
          </cell>
          <cell r="B196">
            <v>44141</v>
          </cell>
          <cell r="C196" t="str">
            <v>APPALCART</v>
          </cell>
          <cell r="D196" t="str">
            <v>11</v>
          </cell>
          <cell r="E196" t="str">
            <v>P2021_CARES ADTAP OPER</v>
          </cell>
          <cell r="F196" t="str">
            <v>49233.5.2.2</v>
          </cell>
          <cell r="G196" t="str">
            <v>20.509</v>
          </cell>
          <cell r="H196" t="str">
            <v>1/20/2020</v>
          </cell>
          <cell r="I196" t="str">
            <v>6/30/2021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100</v>
          </cell>
          <cell r="R196">
            <v>0</v>
          </cell>
          <cell r="S196">
            <v>0</v>
          </cell>
        </row>
        <row r="197">
          <cell r="A197">
            <v>2000043961</v>
          </cell>
          <cell r="B197">
            <v>44141</v>
          </cell>
          <cell r="C197" t="str">
            <v>UNION COUNTY</v>
          </cell>
          <cell r="D197" t="str">
            <v>10</v>
          </cell>
          <cell r="E197" t="str">
            <v>P2020_5307_CARES_CAPITAL</v>
          </cell>
          <cell r="F197" t="str">
            <v>49358.11.1.3</v>
          </cell>
          <cell r="G197" t="str">
            <v>20.507</v>
          </cell>
          <cell r="H197" t="str">
            <v>1/20/2020</v>
          </cell>
          <cell r="I197" t="str">
            <v>6/30/2022</v>
          </cell>
          <cell r="J197">
            <v>226050</v>
          </cell>
          <cell r="K197">
            <v>226050</v>
          </cell>
          <cell r="L197">
            <v>0</v>
          </cell>
          <cell r="M197">
            <v>1</v>
          </cell>
          <cell r="N197">
            <v>0</v>
          </cell>
          <cell r="O197">
            <v>422100</v>
          </cell>
          <cell r="P197">
            <v>0</v>
          </cell>
          <cell r="Q197">
            <v>100</v>
          </cell>
          <cell r="R197">
            <v>0</v>
          </cell>
          <cell r="S197">
            <v>0</v>
          </cell>
        </row>
        <row r="198">
          <cell r="A198">
            <v>2000043962</v>
          </cell>
          <cell r="B198">
            <v>44141</v>
          </cell>
          <cell r="C198" t="str">
            <v>UNION COUNTY</v>
          </cell>
          <cell r="D198" t="str">
            <v>10</v>
          </cell>
          <cell r="E198" t="str">
            <v>P2020_5307_CARES_CAPITAL</v>
          </cell>
          <cell r="F198" t="str">
            <v>49358.11.1.4</v>
          </cell>
          <cell r="G198" t="str">
            <v>20.507</v>
          </cell>
          <cell r="H198" t="str">
            <v>1/20/2020</v>
          </cell>
          <cell r="I198" t="str">
            <v>6/30/2022</v>
          </cell>
          <cell r="J198">
            <v>83009</v>
          </cell>
          <cell r="K198">
            <v>83009</v>
          </cell>
          <cell r="L198">
            <v>0</v>
          </cell>
          <cell r="M198">
            <v>1</v>
          </cell>
          <cell r="N198">
            <v>36273</v>
          </cell>
          <cell r="O198">
            <v>83009</v>
          </cell>
          <cell r="P198">
            <v>0</v>
          </cell>
          <cell r="Q198">
            <v>100</v>
          </cell>
          <cell r="R198">
            <v>0</v>
          </cell>
          <cell r="S198">
            <v>0</v>
          </cell>
        </row>
        <row r="199">
          <cell r="A199">
            <v>2000044185</v>
          </cell>
          <cell r="B199">
            <v>44151</v>
          </cell>
          <cell r="C199" t="str">
            <v>ONSLOW UNITED TRANSIT</v>
          </cell>
          <cell r="D199" t="str">
            <v>3</v>
          </cell>
          <cell r="E199" t="str">
            <v>P2021_CAPITAL</v>
          </cell>
          <cell r="F199" t="str">
            <v>44637.14.5.3</v>
          </cell>
          <cell r="G199" t="str">
            <v>20.526</v>
          </cell>
          <cell r="H199" t="str">
            <v>7/1/2020</v>
          </cell>
          <cell r="I199" t="str">
            <v>6/30/2021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80</v>
          </cell>
          <cell r="R199">
            <v>10</v>
          </cell>
          <cell r="S199">
            <v>10</v>
          </cell>
        </row>
        <row r="200">
          <cell r="A200">
            <v>2000044213</v>
          </cell>
          <cell r="B200">
            <v>44151</v>
          </cell>
          <cell r="C200" t="str">
            <v>LAND-OF-SKY REGIONAL COUNCIL</v>
          </cell>
          <cell r="D200" t="str">
            <v>13</v>
          </cell>
          <cell r="E200" t="str">
            <v>P2021_RIDESHARE</v>
          </cell>
          <cell r="F200" t="str">
            <v>36225.10.6.1</v>
          </cell>
          <cell r="G200" t="str">
            <v>#</v>
          </cell>
          <cell r="H200" t="str">
            <v>7/1/2020</v>
          </cell>
          <cell r="I200" t="str">
            <v>6/30/2021</v>
          </cell>
          <cell r="J200">
            <v>47740</v>
          </cell>
          <cell r="K200">
            <v>0</v>
          </cell>
          <cell r="L200">
            <v>0</v>
          </cell>
          <cell r="M200">
            <v>1</v>
          </cell>
          <cell r="N200">
            <v>47740</v>
          </cell>
          <cell r="O200">
            <v>47240</v>
          </cell>
          <cell r="P200">
            <v>0</v>
          </cell>
          <cell r="Q200">
            <v>0</v>
          </cell>
          <cell r="R200">
            <v>50</v>
          </cell>
          <cell r="S200">
            <v>50</v>
          </cell>
        </row>
        <row r="201">
          <cell r="A201">
            <v>2000044214</v>
          </cell>
          <cell r="B201">
            <v>44151</v>
          </cell>
          <cell r="C201" t="str">
            <v>ANSON COUNTY</v>
          </cell>
          <cell r="D201" t="str">
            <v>10</v>
          </cell>
          <cell r="E201" t="str">
            <v>P2021_5311_ADMIN</v>
          </cell>
          <cell r="F201" t="str">
            <v>36233.5.22.1</v>
          </cell>
          <cell r="G201" t="str">
            <v>20.509</v>
          </cell>
          <cell r="H201" t="str">
            <v>7/1/2020</v>
          </cell>
          <cell r="I201" t="str">
            <v>6/30/2021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80</v>
          </cell>
          <cell r="R201">
            <v>5</v>
          </cell>
          <cell r="S201">
            <v>15</v>
          </cell>
        </row>
        <row r="202">
          <cell r="A202">
            <v>2000044235</v>
          </cell>
          <cell r="B202">
            <v>44153</v>
          </cell>
          <cell r="C202" t="str">
            <v>COUNTY OF MCDOWELL</v>
          </cell>
          <cell r="D202" t="str">
            <v>17</v>
          </cell>
          <cell r="E202" t="str">
            <v>P2021_5311_ADMIN</v>
          </cell>
          <cell r="F202" t="str">
            <v>36233.159.3.1</v>
          </cell>
          <cell r="G202" t="str">
            <v>20.509</v>
          </cell>
          <cell r="H202" t="str">
            <v>7/1/2020</v>
          </cell>
          <cell r="I202" t="str">
            <v>6/30/2021</v>
          </cell>
          <cell r="J202">
            <v>117853</v>
          </cell>
          <cell r="K202">
            <v>0</v>
          </cell>
          <cell r="L202">
            <v>0</v>
          </cell>
          <cell r="M202">
            <v>1</v>
          </cell>
          <cell r="N202">
            <v>143538</v>
          </cell>
          <cell r="O202">
            <v>143538</v>
          </cell>
          <cell r="P202">
            <v>0</v>
          </cell>
          <cell r="Q202">
            <v>80</v>
          </cell>
          <cell r="R202">
            <v>5</v>
          </cell>
          <cell r="S202">
            <v>15</v>
          </cell>
        </row>
        <row r="203">
          <cell r="A203">
            <v>2000044236</v>
          </cell>
          <cell r="B203">
            <v>44153</v>
          </cell>
          <cell r="C203" t="str">
            <v>CITY OF HIGH POINT</v>
          </cell>
          <cell r="D203" t="str">
            <v>7</v>
          </cell>
          <cell r="E203" t="str">
            <v>P2021_5303_PLANNING</v>
          </cell>
          <cell r="F203" t="str">
            <v>36230.19.20.6</v>
          </cell>
          <cell r="G203" t="str">
            <v>20.505</v>
          </cell>
          <cell r="H203" t="str">
            <v>7/1/2020</v>
          </cell>
          <cell r="I203" t="str">
            <v>6/30/2021</v>
          </cell>
          <cell r="J203">
            <v>65763</v>
          </cell>
          <cell r="K203">
            <v>0</v>
          </cell>
          <cell r="L203">
            <v>0</v>
          </cell>
          <cell r="M203">
            <v>1</v>
          </cell>
          <cell r="N203">
            <v>65763</v>
          </cell>
          <cell r="O203">
            <v>65763</v>
          </cell>
          <cell r="P203">
            <v>0</v>
          </cell>
          <cell r="Q203">
            <v>80</v>
          </cell>
          <cell r="R203">
            <v>10</v>
          </cell>
          <cell r="S203">
            <v>10</v>
          </cell>
        </row>
        <row r="204">
          <cell r="A204">
            <v>2000044237</v>
          </cell>
          <cell r="B204">
            <v>44153</v>
          </cell>
          <cell r="C204" t="str">
            <v>GUILFORD COUNTY</v>
          </cell>
          <cell r="D204" t="str">
            <v>7</v>
          </cell>
          <cell r="E204" t="str">
            <v>P2021_5311_ADMIN</v>
          </cell>
          <cell r="F204" t="str">
            <v>36233.49.15.1</v>
          </cell>
          <cell r="G204" t="str">
            <v>20.509</v>
          </cell>
          <cell r="H204" t="str">
            <v>7/1/2020</v>
          </cell>
          <cell r="I204" t="str">
            <v>6/30/2021</v>
          </cell>
          <cell r="J204">
            <v>100056</v>
          </cell>
          <cell r="K204">
            <v>0</v>
          </cell>
          <cell r="L204">
            <v>0</v>
          </cell>
          <cell r="M204">
            <v>1</v>
          </cell>
          <cell r="N204">
            <v>159277</v>
          </cell>
          <cell r="O204">
            <v>159277</v>
          </cell>
          <cell r="P204">
            <v>0</v>
          </cell>
          <cell r="Q204">
            <v>80</v>
          </cell>
          <cell r="R204">
            <v>5</v>
          </cell>
          <cell r="S204">
            <v>15</v>
          </cell>
        </row>
        <row r="205">
          <cell r="A205">
            <v>2000044238</v>
          </cell>
          <cell r="B205">
            <v>44153</v>
          </cell>
          <cell r="C205" t="str">
            <v>ALAMANCE COUNTY TRANSPORTATION</v>
          </cell>
          <cell r="D205" t="str">
            <v>7</v>
          </cell>
          <cell r="E205" t="str">
            <v>P2020_5307_CARES_OPER</v>
          </cell>
          <cell r="F205" t="str">
            <v>49358.1.1.2</v>
          </cell>
          <cell r="G205" t="str">
            <v>20.507</v>
          </cell>
          <cell r="H205" t="str">
            <v>1/20/2020</v>
          </cell>
          <cell r="I205" t="str">
            <v>6/30/2022</v>
          </cell>
          <cell r="J205">
            <v>1407700</v>
          </cell>
          <cell r="K205">
            <v>0</v>
          </cell>
          <cell r="L205">
            <v>0</v>
          </cell>
          <cell r="M205">
            <v>1</v>
          </cell>
          <cell r="N205">
            <v>1407700</v>
          </cell>
          <cell r="O205">
            <v>1407700</v>
          </cell>
          <cell r="P205">
            <v>0</v>
          </cell>
          <cell r="Q205">
            <v>100</v>
          </cell>
          <cell r="R205">
            <v>0</v>
          </cell>
          <cell r="S205">
            <v>0</v>
          </cell>
        </row>
        <row r="206">
          <cell r="A206">
            <v>2000044239</v>
          </cell>
          <cell r="B206">
            <v>44153</v>
          </cell>
          <cell r="C206" t="str">
            <v>GUILFORD COUNTY</v>
          </cell>
          <cell r="D206" t="str">
            <v>7</v>
          </cell>
          <cell r="E206" t="str">
            <v>P2020_5307_CARES_OPER</v>
          </cell>
          <cell r="F206" t="str">
            <v>49358.5.1.2</v>
          </cell>
          <cell r="G206" t="str">
            <v>20.507</v>
          </cell>
          <cell r="H206" t="str">
            <v>1/20/2020</v>
          </cell>
          <cell r="I206" t="str">
            <v>6/30/2022</v>
          </cell>
          <cell r="J206">
            <v>250000</v>
          </cell>
          <cell r="K206">
            <v>0</v>
          </cell>
          <cell r="L206">
            <v>0</v>
          </cell>
          <cell r="M206">
            <v>1</v>
          </cell>
          <cell r="N206">
            <v>250000</v>
          </cell>
          <cell r="O206">
            <v>250000</v>
          </cell>
          <cell r="P206">
            <v>0</v>
          </cell>
          <cell r="Q206">
            <v>100</v>
          </cell>
          <cell r="R206">
            <v>0</v>
          </cell>
          <cell r="S206">
            <v>0</v>
          </cell>
        </row>
        <row r="207">
          <cell r="A207">
            <v>2000044250</v>
          </cell>
          <cell r="B207">
            <v>44153</v>
          </cell>
          <cell r="C207" t="str">
            <v>MECKLENBURG COUNTY</v>
          </cell>
          <cell r="D207" t="str">
            <v>10</v>
          </cell>
          <cell r="E207" t="str">
            <v>P2020_5307_SUBS_CAPITAL</v>
          </cell>
          <cell r="F207" t="str">
            <v>36231.34.3.3</v>
          </cell>
          <cell r="G207" t="str">
            <v>20.507</v>
          </cell>
          <cell r="H207" t="str">
            <v>7/1/2019</v>
          </cell>
          <cell r="I207" t="str">
            <v>6/30/2020</v>
          </cell>
          <cell r="J207">
            <v>224000</v>
          </cell>
          <cell r="K207">
            <v>224000</v>
          </cell>
          <cell r="L207">
            <v>0</v>
          </cell>
          <cell r="M207">
            <v>1</v>
          </cell>
          <cell r="N207">
            <v>168000</v>
          </cell>
          <cell r="O207">
            <v>224000</v>
          </cell>
          <cell r="P207">
            <v>0</v>
          </cell>
          <cell r="Q207">
            <v>80</v>
          </cell>
          <cell r="R207">
            <v>0</v>
          </cell>
          <cell r="S207">
            <v>20</v>
          </cell>
        </row>
        <row r="208">
          <cell r="A208">
            <v>2000044251</v>
          </cell>
          <cell r="B208">
            <v>44153</v>
          </cell>
          <cell r="C208" t="str">
            <v>MECKLENBURG COUNTY</v>
          </cell>
          <cell r="D208" t="str">
            <v>10</v>
          </cell>
          <cell r="E208" t="str">
            <v>P2020_5307_SUBS_CAPITAL</v>
          </cell>
          <cell r="F208" t="str">
            <v>36231.34.3.5</v>
          </cell>
          <cell r="G208" t="str">
            <v>20.507</v>
          </cell>
          <cell r="H208" t="str">
            <v>7/1/2019</v>
          </cell>
          <cell r="I208" t="str">
            <v>6/30/2020</v>
          </cell>
          <cell r="J208">
            <v>63544</v>
          </cell>
          <cell r="K208">
            <v>63544</v>
          </cell>
          <cell r="L208">
            <v>0</v>
          </cell>
          <cell r="M208">
            <v>1</v>
          </cell>
          <cell r="N208">
            <v>47658</v>
          </cell>
          <cell r="O208">
            <v>63544</v>
          </cell>
          <cell r="P208">
            <v>0</v>
          </cell>
          <cell r="Q208">
            <v>80</v>
          </cell>
          <cell r="R208">
            <v>0</v>
          </cell>
          <cell r="S208">
            <v>20</v>
          </cell>
        </row>
        <row r="209">
          <cell r="A209">
            <v>2000044252</v>
          </cell>
          <cell r="B209">
            <v>44153</v>
          </cell>
          <cell r="C209" t="str">
            <v>MECKLENBURG COUNTY</v>
          </cell>
          <cell r="D209" t="str">
            <v>10</v>
          </cell>
          <cell r="E209" t="str">
            <v>P2020_5307_SUBS_CAPITAL</v>
          </cell>
          <cell r="F209" t="str">
            <v>36231.34.3.6</v>
          </cell>
          <cell r="G209" t="str">
            <v>20.507</v>
          </cell>
          <cell r="H209" t="str">
            <v>7/1/2019</v>
          </cell>
          <cell r="I209" t="str">
            <v>6/30/2020</v>
          </cell>
          <cell r="J209">
            <v>364750</v>
          </cell>
          <cell r="K209">
            <v>364750</v>
          </cell>
          <cell r="L209">
            <v>0</v>
          </cell>
          <cell r="M209">
            <v>1</v>
          </cell>
          <cell r="N209">
            <v>273562</v>
          </cell>
          <cell r="O209">
            <v>364750</v>
          </cell>
          <cell r="P209">
            <v>0</v>
          </cell>
          <cell r="Q209">
            <v>80</v>
          </cell>
          <cell r="R209">
            <v>0</v>
          </cell>
          <cell r="S209">
            <v>20</v>
          </cell>
        </row>
        <row r="210">
          <cell r="A210">
            <v>2000044400</v>
          </cell>
          <cell r="B210">
            <v>44158</v>
          </cell>
          <cell r="C210" t="str">
            <v>RUTHERFORD COUNTY</v>
          </cell>
          <cell r="D210" t="str">
            <v>13</v>
          </cell>
          <cell r="E210" t="str">
            <v>P2021_CARES ADTAP OPER</v>
          </cell>
          <cell r="F210" t="str">
            <v>49233.56.2.2</v>
          </cell>
          <cell r="G210" t="str">
            <v>20.509</v>
          </cell>
          <cell r="H210" t="str">
            <v>7/1/2020</v>
          </cell>
          <cell r="I210" t="str">
            <v>12/31/2021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100</v>
          </cell>
          <cell r="R210">
            <v>0</v>
          </cell>
          <cell r="S210">
            <v>0</v>
          </cell>
        </row>
        <row r="211">
          <cell r="A211">
            <v>2000044401</v>
          </cell>
          <cell r="B211">
            <v>44158</v>
          </cell>
          <cell r="C211" t="str">
            <v>CITY OF GOLDSBORO</v>
          </cell>
          <cell r="D211" t="str">
            <v>4</v>
          </cell>
          <cell r="E211" t="str">
            <v>P2021_5303_PLANNING</v>
          </cell>
          <cell r="F211" t="str">
            <v>36230.13.20.6</v>
          </cell>
          <cell r="G211" t="str">
            <v>20.505</v>
          </cell>
          <cell r="H211" t="str">
            <v>7/1/2020</v>
          </cell>
          <cell r="I211" t="str">
            <v>6/30/2021</v>
          </cell>
          <cell r="J211">
            <v>38864</v>
          </cell>
          <cell r="K211">
            <v>0</v>
          </cell>
          <cell r="L211">
            <v>0</v>
          </cell>
          <cell r="M211">
            <v>1</v>
          </cell>
          <cell r="N211">
            <v>38864</v>
          </cell>
          <cell r="O211">
            <v>38864</v>
          </cell>
          <cell r="P211">
            <v>0</v>
          </cell>
          <cell r="Q211">
            <v>80</v>
          </cell>
          <cell r="R211">
            <v>10</v>
          </cell>
          <cell r="S211">
            <v>10</v>
          </cell>
        </row>
        <row r="212">
          <cell r="A212">
            <v>2000044402</v>
          </cell>
          <cell r="B212">
            <v>44158</v>
          </cell>
          <cell r="C212" t="str">
            <v>UNION COUNTY</v>
          </cell>
          <cell r="D212" t="str">
            <v>10</v>
          </cell>
          <cell r="E212" t="str">
            <v>P2021_CAPITAL</v>
          </cell>
          <cell r="F212" t="str">
            <v>36233.105.20.3</v>
          </cell>
          <cell r="G212" t="str">
            <v>20.509</v>
          </cell>
          <cell r="H212" t="str">
            <v>7/1/2020</v>
          </cell>
          <cell r="I212" t="str">
            <v>6/30/2021</v>
          </cell>
          <cell r="J212">
            <v>176445</v>
          </cell>
          <cell r="K212">
            <v>0</v>
          </cell>
          <cell r="L212">
            <v>0</v>
          </cell>
          <cell r="M212">
            <v>1</v>
          </cell>
          <cell r="N212">
            <v>176445</v>
          </cell>
          <cell r="O212">
            <v>176445</v>
          </cell>
          <cell r="P212">
            <v>0</v>
          </cell>
          <cell r="Q212">
            <v>80</v>
          </cell>
          <cell r="R212">
            <v>10</v>
          </cell>
          <cell r="S212">
            <v>10</v>
          </cell>
        </row>
        <row r="213">
          <cell r="A213">
            <v>2000044403</v>
          </cell>
          <cell r="B213">
            <v>44158</v>
          </cell>
          <cell r="C213" t="str">
            <v>UNION COUNTY</v>
          </cell>
          <cell r="D213" t="str">
            <v>10</v>
          </cell>
          <cell r="E213" t="str">
            <v>P2021_5311_ADMIN</v>
          </cell>
          <cell r="F213" t="str">
            <v>36233.105.20.1</v>
          </cell>
          <cell r="G213" t="str">
            <v>20.509</v>
          </cell>
          <cell r="H213" t="str">
            <v>7/1/2020</v>
          </cell>
          <cell r="I213" t="str">
            <v>6/30/2021</v>
          </cell>
          <cell r="J213">
            <v>127287</v>
          </cell>
          <cell r="K213">
            <v>0</v>
          </cell>
          <cell r="L213">
            <v>0</v>
          </cell>
          <cell r="M213">
            <v>1</v>
          </cell>
          <cell r="N213">
            <v>196821</v>
          </cell>
          <cell r="O213">
            <v>196821</v>
          </cell>
          <cell r="P213">
            <v>0</v>
          </cell>
          <cell r="Q213">
            <v>80</v>
          </cell>
          <cell r="R213">
            <v>5</v>
          </cell>
          <cell r="S213">
            <v>15</v>
          </cell>
        </row>
        <row r="214">
          <cell r="A214">
            <v>2000044404</v>
          </cell>
          <cell r="B214">
            <v>44158</v>
          </cell>
          <cell r="C214" t="str">
            <v>ADTS OF ROCKINGHAM COUNTY</v>
          </cell>
          <cell r="D214" t="str">
            <v>7</v>
          </cell>
          <cell r="E214" t="str">
            <v>P2021_CAPITAL</v>
          </cell>
          <cell r="F214" t="str">
            <v>44637.30.3.3</v>
          </cell>
          <cell r="G214" t="str">
            <v>20.526</v>
          </cell>
          <cell r="H214" t="str">
            <v>7/1/2020</v>
          </cell>
          <cell r="I214" t="str">
            <v>12/31/2021</v>
          </cell>
          <cell r="J214">
            <v>328950</v>
          </cell>
          <cell r="K214">
            <v>0</v>
          </cell>
          <cell r="L214">
            <v>0</v>
          </cell>
          <cell r="M214">
            <v>1</v>
          </cell>
          <cell r="N214">
            <v>328950</v>
          </cell>
          <cell r="O214">
            <v>328950</v>
          </cell>
          <cell r="P214">
            <v>0</v>
          </cell>
          <cell r="Q214">
            <v>80</v>
          </cell>
          <cell r="R214">
            <v>10</v>
          </cell>
          <cell r="S214">
            <v>10</v>
          </cell>
        </row>
        <row r="215">
          <cell r="A215">
            <v>2000044405</v>
          </cell>
          <cell r="B215">
            <v>44158</v>
          </cell>
          <cell r="C215" t="str">
            <v>BUNCOMBE COUNTY</v>
          </cell>
          <cell r="D215" t="str">
            <v>13</v>
          </cell>
          <cell r="E215" t="str">
            <v>P2021_CARES ADTAP OPER</v>
          </cell>
          <cell r="F215" t="str">
            <v>49233.11.2.2</v>
          </cell>
          <cell r="G215" t="str">
            <v>20.509</v>
          </cell>
          <cell r="H215" t="str">
            <v>7/1/2020</v>
          </cell>
          <cell r="I215" t="str">
            <v>6/30/2021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100</v>
          </cell>
          <cell r="R215">
            <v>0</v>
          </cell>
          <cell r="S215">
            <v>0</v>
          </cell>
        </row>
        <row r="216">
          <cell r="A216">
            <v>2000044414</v>
          </cell>
          <cell r="B216">
            <v>44159</v>
          </cell>
          <cell r="C216" t="str">
            <v>CHATHAM TRANSIT NETWORK</v>
          </cell>
          <cell r="D216" t="str">
            <v>8</v>
          </cell>
          <cell r="E216" t="str">
            <v>P2021_CAPITAL</v>
          </cell>
          <cell r="F216" t="str">
            <v>44637.57.1.3</v>
          </cell>
          <cell r="G216" t="str">
            <v>20.526</v>
          </cell>
          <cell r="H216" t="str">
            <v>7/1/2020</v>
          </cell>
          <cell r="I216" t="str">
            <v>6/30/2021</v>
          </cell>
          <cell r="J216">
            <v>326745</v>
          </cell>
          <cell r="K216">
            <v>0</v>
          </cell>
          <cell r="L216">
            <v>0</v>
          </cell>
          <cell r="M216">
            <v>1</v>
          </cell>
          <cell r="N216">
            <v>326745</v>
          </cell>
          <cell r="O216">
            <v>326745</v>
          </cell>
          <cell r="P216">
            <v>0</v>
          </cell>
          <cell r="Q216">
            <v>80</v>
          </cell>
          <cell r="R216">
            <v>10</v>
          </cell>
          <cell r="S216">
            <v>10</v>
          </cell>
        </row>
        <row r="217">
          <cell r="A217">
            <v>2000044415</v>
          </cell>
          <cell r="B217">
            <v>44159</v>
          </cell>
          <cell r="C217" t="str">
            <v>DAVIDSON COUNTY</v>
          </cell>
          <cell r="D217" t="str">
            <v>9</v>
          </cell>
          <cell r="E217" t="str">
            <v>P2020_5307_CARES_OPER</v>
          </cell>
          <cell r="F217" t="str">
            <v>49358.4.1.2</v>
          </cell>
          <cell r="G217" t="str">
            <v>20.507</v>
          </cell>
          <cell r="H217" t="str">
            <v>1/20/2020</v>
          </cell>
          <cell r="I217" t="str">
            <v>6/30/2022</v>
          </cell>
          <cell r="J217">
            <v>1079162</v>
          </cell>
          <cell r="K217">
            <v>0</v>
          </cell>
          <cell r="L217">
            <v>0</v>
          </cell>
          <cell r="M217">
            <v>1</v>
          </cell>
          <cell r="N217">
            <v>1079816</v>
          </cell>
          <cell r="O217">
            <v>1079162</v>
          </cell>
          <cell r="P217">
            <v>0</v>
          </cell>
          <cell r="Q217">
            <v>100</v>
          </cell>
          <cell r="R217">
            <v>0</v>
          </cell>
          <cell r="S217">
            <v>0</v>
          </cell>
        </row>
        <row r="218">
          <cell r="A218">
            <v>2000044416</v>
          </cell>
          <cell r="B218">
            <v>44159</v>
          </cell>
          <cell r="C218" t="str">
            <v>MECKLENBURG COUNTY</v>
          </cell>
          <cell r="D218" t="str">
            <v>10</v>
          </cell>
          <cell r="E218" t="str">
            <v>P2020_5307_CARES_OPER</v>
          </cell>
          <cell r="F218" t="str">
            <v>49358.8.1.2</v>
          </cell>
          <cell r="G218" t="str">
            <v>20.507</v>
          </cell>
          <cell r="H218" t="str">
            <v>1/20/2020</v>
          </cell>
          <cell r="I218" t="str">
            <v>6/30/2022</v>
          </cell>
          <cell r="J218">
            <v>4095288</v>
          </cell>
          <cell r="K218">
            <v>0</v>
          </cell>
          <cell r="L218">
            <v>0</v>
          </cell>
          <cell r="M218">
            <v>1</v>
          </cell>
          <cell r="N218">
            <v>4095288</v>
          </cell>
          <cell r="O218">
            <v>4095288</v>
          </cell>
          <cell r="P218">
            <v>0</v>
          </cell>
          <cell r="Q218">
            <v>100</v>
          </cell>
          <cell r="R218">
            <v>0</v>
          </cell>
          <cell r="S218">
            <v>0</v>
          </cell>
        </row>
        <row r="219">
          <cell r="A219">
            <v>2000044417</v>
          </cell>
          <cell r="B219">
            <v>44159</v>
          </cell>
          <cell r="C219" t="str">
            <v>HYDE COUNTY NON-PROFIT PRIVATE</v>
          </cell>
          <cell r="D219" t="str">
            <v>1</v>
          </cell>
          <cell r="E219" t="str">
            <v>P2021_RURAL STATE OPER</v>
          </cell>
          <cell r="F219" t="str">
            <v>36223.137.3.2</v>
          </cell>
          <cell r="G219" t="str">
            <v>#</v>
          </cell>
          <cell r="H219" t="str">
            <v>7/1/2020</v>
          </cell>
          <cell r="I219" t="str">
            <v>6/30/2021</v>
          </cell>
          <cell r="J219">
            <v>12583</v>
          </cell>
          <cell r="K219">
            <v>0</v>
          </cell>
          <cell r="L219">
            <v>0</v>
          </cell>
          <cell r="M219">
            <v>1</v>
          </cell>
          <cell r="N219">
            <v>12583</v>
          </cell>
          <cell r="O219">
            <v>12583</v>
          </cell>
          <cell r="P219">
            <v>0</v>
          </cell>
          <cell r="Q219">
            <v>0</v>
          </cell>
          <cell r="R219">
            <v>50</v>
          </cell>
          <cell r="S219">
            <v>50</v>
          </cell>
        </row>
        <row r="220">
          <cell r="A220">
            <v>2000044418</v>
          </cell>
          <cell r="B220">
            <v>44159</v>
          </cell>
          <cell r="C220" t="str">
            <v>HYDE COUNTY NON-PROFIT PRIVATE</v>
          </cell>
          <cell r="D220" t="str">
            <v>1</v>
          </cell>
          <cell r="E220" t="str">
            <v>P2021_CAPITAL</v>
          </cell>
          <cell r="F220" t="str">
            <v>44637.62.1.3</v>
          </cell>
          <cell r="G220" t="str">
            <v>20.526</v>
          </cell>
          <cell r="H220" t="str">
            <v>7/1/2020</v>
          </cell>
          <cell r="I220" t="str">
            <v>6/30/2021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80</v>
          </cell>
          <cell r="R220">
            <v>10</v>
          </cell>
          <cell r="S220">
            <v>10</v>
          </cell>
        </row>
        <row r="221">
          <cell r="A221">
            <v>2000044419</v>
          </cell>
          <cell r="B221">
            <v>44159</v>
          </cell>
          <cell r="C221" t="str">
            <v>YADKIN VALLEY ECONOMIC</v>
          </cell>
          <cell r="D221" t="str">
            <v>11</v>
          </cell>
          <cell r="E221" t="str">
            <v>P2021_RURAL STATE OPER</v>
          </cell>
          <cell r="F221" t="str">
            <v>36223.133.3.2</v>
          </cell>
          <cell r="G221" t="str">
            <v>#</v>
          </cell>
          <cell r="H221" t="str">
            <v>7/1/2020</v>
          </cell>
          <cell r="I221" t="str">
            <v>6/30/2021</v>
          </cell>
          <cell r="J221">
            <v>67000</v>
          </cell>
          <cell r="K221">
            <v>0</v>
          </cell>
          <cell r="L221">
            <v>0</v>
          </cell>
          <cell r="M221">
            <v>1</v>
          </cell>
          <cell r="N221">
            <v>67000</v>
          </cell>
          <cell r="O221">
            <v>67000</v>
          </cell>
          <cell r="P221">
            <v>0</v>
          </cell>
          <cell r="Q221">
            <v>0</v>
          </cell>
          <cell r="R221">
            <v>50</v>
          </cell>
          <cell r="S221">
            <v>50</v>
          </cell>
        </row>
        <row r="222">
          <cell r="A222">
            <v>2000044430</v>
          </cell>
          <cell r="B222">
            <v>44159</v>
          </cell>
          <cell r="C222" t="str">
            <v>HARNETT COUNTY</v>
          </cell>
          <cell r="D222" t="str">
            <v>6</v>
          </cell>
          <cell r="E222" t="str">
            <v>P2021_CAPITAL</v>
          </cell>
          <cell r="F222" t="str">
            <v>44637.46.2.3</v>
          </cell>
          <cell r="G222" t="str">
            <v>20.526</v>
          </cell>
          <cell r="H222" t="str">
            <v>7/1/2020</v>
          </cell>
          <cell r="I222" t="str">
            <v>6/30/2021</v>
          </cell>
          <cell r="J222">
            <v>292500</v>
          </cell>
          <cell r="K222">
            <v>0</v>
          </cell>
          <cell r="L222">
            <v>0</v>
          </cell>
          <cell r="M222">
            <v>1</v>
          </cell>
          <cell r="N222">
            <v>292500</v>
          </cell>
          <cell r="O222">
            <v>292500</v>
          </cell>
          <cell r="P222">
            <v>0</v>
          </cell>
          <cell r="Q222">
            <v>80</v>
          </cell>
          <cell r="R222">
            <v>10</v>
          </cell>
          <cell r="S222">
            <v>10</v>
          </cell>
        </row>
        <row r="223">
          <cell r="A223">
            <v>2000044431</v>
          </cell>
          <cell r="B223">
            <v>44159</v>
          </cell>
          <cell r="C223" t="str">
            <v>LINCOLN COUNTY</v>
          </cell>
          <cell r="D223" t="str">
            <v>12</v>
          </cell>
          <cell r="E223" t="str">
            <v>P2021_CAPITAL</v>
          </cell>
          <cell r="F223" t="str">
            <v>36233.114.10.4</v>
          </cell>
          <cell r="G223" t="str">
            <v>20.509</v>
          </cell>
          <cell r="H223" t="str">
            <v>7/1/2020</v>
          </cell>
          <cell r="I223" t="str">
            <v>6/30/2021</v>
          </cell>
          <cell r="J223">
            <v>39498</v>
          </cell>
          <cell r="K223">
            <v>0</v>
          </cell>
          <cell r="L223">
            <v>0</v>
          </cell>
          <cell r="M223">
            <v>1</v>
          </cell>
          <cell r="N223">
            <v>39498</v>
          </cell>
          <cell r="O223">
            <v>39498</v>
          </cell>
          <cell r="P223">
            <v>0</v>
          </cell>
          <cell r="Q223">
            <v>80</v>
          </cell>
          <cell r="R223">
            <v>10</v>
          </cell>
          <cell r="S223">
            <v>10</v>
          </cell>
        </row>
        <row r="224">
          <cell r="A224">
            <v>2000044432</v>
          </cell>
          <cell r="B224">
            <v>44159</v>
          </cell>
          <cell r="C224" t="str">
            <v>LINCOLN COUNTY</v>
          </cell>
          <cell r="D224" t="str">
            <v>12</v>
          </cell>
          <cell r="E224" t="str">
            <v>P2021_CAPITAL</v>
          </cell>
          <cell r="F224" t="str">
            <v>36233.114.10.3</v>
          </cell>
          <cell r="G224" t="str">
            <v>20.509</v>
          </cell>
          <cell r="H224" t="str">
            <v>7/1/2020</v>
          </cell>
          <cell r="I224" t="str">
            <v>6/30/2021</v>
          </cell>
          <cell r="J224">
            <v>178875</v>
          </cell>
          <cell r="K224">
            <v>0</v>
          </cell>
          <cell r="L224">
            <v>0</v>
          </cell>
          <cell r="M224">
            <v>1</v>
          </cell>
          <cell r="N224">
            <v>178875</v>
          </cell>
          <cell r="O224">
            <v>178875</v>
          </cell>
          <cell r="P224">
            <v>0</v>
          </cell>
          <cell r="Q224">
            <v>80</v>
          </cell>
          <cell r="R224">
            <v>10</v>
          </cell>
          <cell r="S224">
            <v>10</v>
          </cell>
        </row>
        <row r="225">
          <cell r="A225">
            <v>2000044449</v>
          </cell>
          <cell r="B225">
            <v>44165</v>
          </cell>
          <cell r="C225" t="str">
            <v>ANSON COUNTY</v>
          </cell>
          <cell r="D225" t="str">
            <v>10</v>
          </cell>
          <cell r="E225" t="str">
            <v>P2021_CAPITAL</v>
          </cell>
          <cell r="F225" t="str">
            <v>36233.5.22.3</v>
          </cell>
          <cell r="G225" t="str">
            <v>20.509</v>
          </cell>
          <cell r="H225" t="str">
            <v>7/1/2020</v>
          </cell>
          <cell r="I225" t="str">
            <v>6/30/2021</v>
          </cell>
          <cell r="J225">
            <v>53100</v>
          </cell>
          <cell r="K225">
            <v>53100</v>
          </cell>
          <cell r="L225">
            <v>0</v>
          </cell>
          <cell r="M225">
            <v>1</v>
          </cell>
          <cell r="N225">
            <v>53100</v>
          </cell>
          <cell r="O225">
            <v>53100</v>
          </cell>
          <cell r="P225">
            <v>0</v>
          </cell>
          <cell r="Q225">
            <v>80</v>
          </cell>
          <cell r="R225">
            <v>10</v>
          </cell>
          <cell r="S225">
            <v>10</v>
          </cell>
        </row>
        <row r="226">
          <cell r="A226">
            <v>2000044453</v>
          </cell>
          <cell r="B226">
            <v>44166</v>
          </cell>
          <cell r="C226" t="str">
            <v>CITY OF ASHEVILLE</v>
          </cell>
          <cell r="D226" t="str">
            <v>11</v>
          </cell>
          <cell r="E226" t="str">
            <v>P2021_5303_PLANNING</v>
          </cell>
          <cell r="F226" t="str">
            <v>36230.1.20.6</v>
          </cell>
          <cell r="G226" t="str">
            <v>20.505</v>
          </cell>
          <cell r="H226" t="str">
            <v>7/1/2020</v>
          </cell>
          <cell r="I226" t="str">
            <v>6/30/2021</v>
          </cell>
          <cell r="J226">
            <v>67500</v>
          </cell>
          <cell r="K226">
            <v>0</v>
          </cell>
          <cell r="L226">
            <v>0</v>
          </cell>
          <cell r="M226">
            <v>1</v>
          </cell>
          <cell r="N226">
            <v>67500</v>
          </cell>
          <cell r="O226">
            <v>67500</v>
          </cell>
          <cell r="P226">
            <v>0</v>
          </cell>
          <cell r="Q226">
            <v>80</v>
          </cell>
          <cell r="R226">
            <v>10</v>
          </cell>
          <cell r="S226">
            <v>10</v>
          </cell>
        </row>
        <row r="227">
          <cell r="A227">
            <v>2000044454</v>
          </cell>
          <cell r="B227">
            <v>44166</v>
          </cell>
          <cell r="C227" t="str">
            <v>PERSON COUNTY</v>
          </cell>
          <cell r="D227" t="str">
            <v>5</v>
          </cell>
          <cell r="E227" t="str">
            <v>P2021_CAPITAL</v>
          </cell>
          <cell r="F227" t="str">
            <v>36233.81.20.4</v>
          </cell>
          <cell r="G227" t="str">
            <v>20.509</v>
          </cell>
          <cell r="H227" t="str">
            <v>7/1/2020</v>
          </cell>
          <cell r="I227" t="str">
            <v>6/30/2021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80</v>
          </cell>
          <cell r="R227">
            <v>10</v>
          </cell>
          <cell r="S227">
            <v>10</v>
          </cell>
        </row>
        <row r="228">
          <cell r="A228">
            <v>2000044455</v>
          </cell>
          <cell r="B228">
            <v>44166</v>
          </cell>
          <cell r="C228" t="str">
            <v>PERSON COUNTY</v>
          </cell>
          <cell r="D228" t="str">
            <v>5</v>
          </cell>
          <cell r="E228" t="str">
            <v>P2021_CAPITAL</v>
          </cell>
          <cell r="F228" t="str">
            <v>36233.81.20.3</v>
          </cell>
          <cell r="G228" t="str">
            <v>20.509</v>
          </cell>
          <cell r="H228" t="str">
            <v>7/1/2020</v>
          </cell>
          <cell r="I228" t="str">
            <v>6/30/2021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80</v>
          </cell>
          <cell r="R228">
            <v>10</v>
          </cell>
          <cell r="S228">
            <v>10</v>
          </cell>
        </row>
        <row r="229">
          <cell r="A229">
            <v>2000044456</v>
          </cell>
          <cell r="B229">
            <v>44166</v>
          </cell>
          <cell r="C229" t="str">
            <v>STANLY COUNTY</v>
          </cell>
          <cell r="D229" t="str">
            <v>10</v>
          </cell>
          <cell r="E229" t="str">
            <v>P2021_5311_ADMIN</v>
          </cell>
          <cell r="F229" t="str">
            <v>36233.96.22.1</v>
          </cell>
          <cell r="G229" t="str">
            <v>20.509</v>
          </cell>
          <cell r="H229" t="str">
            <v>7/1/2020</v>
          </cell>
          <cell r="I229" t="str">
            <v>6/30/2021</v>
          </cell>
          <cell r="J229">
            <v>204537</v>
          </cell>
          <cell r="K229">
            <v>0</v>
          </cell>
          <cell r="L229">
            <v>0</v>
          </cell>
          <cell r="M229">
            <v>1</v>
          </cell>
          <cell r="N229">
            <v>203602</v>
          </cell>
          <cell r="O229">
            <v>204537</v>
          </cell>
          <cell r="P229">
            <v>0</v>
          </cell>
          <cell r="Q229">
            <v>80</v>
          </cell>
          <cell r="R229">
            <v>5</v>
          </cell>
          <cell r="S229">
            <v>15</v>
          </cell>
        </row>
        <row r="230">
          <cell r="A230">
            <v>2000044457</v>
          </cell>
          <cell r="B230">
            <v>44166</v>
          </cell>
          <cell r="C230" t="str">
            <v>STANLY COUNTY</v>
          </cell>
          <cell r="D230" t="str">
            <v>10</v>
          </cell>
          <cell r="E230" t="str">
            <v>P2021_CAPITAL</v>
          </cell>
          <cell r="F230" t="str">
            <v>36233.96.22.3</v>
          </cell>
          <cell r="G230" t="str">
            <v>20.509</v>
          </cell>
          <cell r="H230" t="str">
            <v>7/1/2020</v>
          </cell>
          <cell r="I230" t="str">
            <v>6/30/2021</v>
          </cell>
          <cell r="J230">
            <v>176445</v>
          </cell>
          <cell r="K230">
            <v>0</v>
          </cell>
          <cell r="L230">
            <v>0</v>
          </cell>
          <cell r="M230">
            <v>1</v>
          </cell>
          <cell r="N230">
            <v>176445</v>
          </cell>
          <cell r="O230">
            <v>176445</v>
          </cell>
          <cell r="P230">
            <v>0</v>
          </cell>
          <cell r="Q230">
            <v>80</v>
          </cell>
          <cell r="R230">
            <v>10</v>
          </cell>
          <cell r="S230">
            <v>10</v>
          </cell>
        </row>
        <row r="231">
          <cell r="A231">
            <v>2000044458</v>
          </cell>
          <cell r="B231">
            <v>44166</v>
          </cell>
          <cell r="C231" t="str">
            <v>PERSON COUNTY</v>
          </cell>
          <cell r="D231" t="str">
            <v>5</v>
          </cell>
          <cell r="E231" t="str">
            <v>P2021_5311_ADMIN</v>
          </cell>
          <cell r="F231" t="str">
            <v>36233.81.20.1</v>
          </cell>
          <cell r="G231" t="str">
            <v>20.509</v>
          </cell>
          <cell r="H231" t="str">
            <v>7/1/2020</v>
          </cell>
          <cell r="I231" t="str">
            <v>6/30/2021</v>
          </cell>
          <cell r="J231">
            <v>154899</v>
          </cell>
          <cell r="K231">
            <v>154899</v>
          </cell>
          <cell r="L231">
            <v>0</v>
          </cell>
          <cell r="M231">
            <v>1</v>
          </cell>
          <cell r="N231">
            <v>155292</v>
          </cell>
          <cell r="O231">
            <v>155292</v>
          </cell>
          <cell r="P231">
            <v>0</v>
          </cell>
          <cell r="Q231">
            <v>80</v>
          </cell>
          <cell r="R231">
            <v>5</v>
          </cell>
          <cell r="S231">
            <v>15</v>
          </cell>
        </row>
        <row r="232">
          <cell r="A232">
            <v>2000044459</v>
          </cell>
          <cell r="B232">
            <v>44166</v>
          </cell>
          <cell r="C232" t="str">
            <v>LENOIR COUNTY</v>
          </cell>
          <cell r="D232" t="str">
            <v>2</v>
          </cell>
          <cell r="E232" t="str">
            <v>P2021_CAPITAL</v>
          </cell>
          <cell r="F232" t="str">
            <v>44637.40.2.3</v>
          </cell>
          <cell r="G232" t="str">
            <v>20.526</v>
          </cell>
          <cell r="H232" t="str">
            <v>7/1/2020</v>
          </cell>
          <cell r="I232" t="str">
            <v>12/31/2021</v>
          </cell>
          <cell r="J232">
            <v>117900</v>
          </cell>
          <cell r="K232">
            <v>0</v>
          </cell>
          <cell r="L232">
            <v>0</v>
          </cell>
          <cell r="M232">
            <v>1</v>
          </cell>
          <cell r="N232">
            <v>248900</v>
          </cell>
          <cell r="O232">
            <v>117900</v>
          </cell>
          <cell r="P232">
            <v>0</v>
          </cell>
          <cell r="Q232">
            <v>80</v>
          </cell>
          <cell r="R232">
            <v>10</v>
          </cell>
          <cell r="S232">
            <v>10</v>
          </cell>
        </row>
        <row r="233">
          <cell r="A233">
            <v>2000044461</v>
          </cell>
          <cell r="B233">
            <v>44165</v>
          </cell>
          <cell r="C233" t="str">
            <v>APPALCART</v>
          </cell>
          <cell r="D233" t="str">
            <v>11</v>
          </cell>
          <cell r="E233" t="str">
            <v>P2021_RURAL EXP VEHICLES</v>
          </cell>
          <cell r="F233" t="str">
            <v>51081.9.4.4</v>
          </cell>
          <cell r="G233" t="str">
            <v>20.509</v>
          </cell>
          <cell r="H233" t="str">
            <v>7/1/2020</v>
          </cell>
          <cell r="I233" t="str">
            <v>6/30/2021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80</v>
          </cell>
          <cell r="R233">
            <v>0</v>
          </cell>
          <cell r="S233">
            <v>20</v>
          </cell>
        </row>
        <row r="234">
          <cell r="A234">
            <v>2000044462</v>
          </cell>
          <cell r="B234">
            <v>44165</v>
          </cell>
          <cell r="C234" t="str">
            <v>MITCHELL COUNTY TRANSPORTATION</v>
          </cell>
          <cell r="D234" t="str">
            <v>13</v>
          </cell>
          <cell r="E234" t="str">
            <v>P2021_RURAL EXP VEHICLES</v>
          </cell>
          <cell r="F234" t="str">
            <v>36233.73.22.5</v>
          </cell>
          <cell r="G234" t="str">
            <v>20.509</v>
          </cell>
          <cell r="H234" t="str">
            <v>7/1/2020</v>
          </cell>
          <cell r="I234" t="str">
            <v>6/30/2021</v>
          </cell>
          <cell r="J234">
            <v>63600</v>
          </cell>
          <cell r="K234">
            <v>0</v>
          </cell>
          <cell r="L234">
            <v>0</v>
          </cell>
          <cell r="M234">
            <v>1</v>
          </cell>
          <cell r="N234">
            <v>63600</v>
          </cell>
          <cell r="O234">
            <v>63600</v>
          </cell>
          <cell r="P234">
            <v>0</v>
          </cell>
          <cell r="Q234">
            <v>80</v>
          </cell>
          <cell r="R234">
            <v>0</v>
          </cell>
          <cell r="S234">
            <v>20</v>
          </cell>
        </row>
        <row r="235">
          <cell r="A235">
            <v>2000044670</v>
          </cell>
          <cell r="B235">
            <v>44172</v>
          </cell>
          <cell r="C235" t="str">
            <v>CITY OF CONCORD</v>
          </cell>
          <cell r="D235" t="str">
            <v>10</v>
          </cell>
          <cell r="E235" t="str">
            <v>P2021_5303_PLANNING</v>
          </cell>
          <cell r="F235" t="str">
            <v>36230.7.20.6</v>
          </cell>
          <cell r="G235" t="str">
            <v>20.505</v>
          </cell>
          <cell r="H235" t="str">
            <v>7/1/2020</v>
          </cell>
          <cell r="I235" t="str">
            <v>6/30/2021</v>
          </cell>
          <cell r="J235">
            <v>86175</v>
          </cell>
          <cell r="K235">
            <v>0</v>
          </cell>
          <cell r="L235">
            <v>0</v>
          </cell>
          <cell r="M235">
            <v>1</v>
          </cell>
          <cell r="N235">
            <v>86175</v>
          </cell>
          <cell r="O235">
            <v>86175</v>
          </cell>
          <cell r="P235">
            <v>0</v>
          </cell>
          <cell r="Q235">
            <v>80</v>
          </cell>
          <cell r="R235">
            <v>10</v>
          </cell>
          <cell r="S235">
            <v>10</v>
          </cell>
        </row>
        <row r="236">
          <cell r="A236">
            <v>2000044671</v>
          </cell>
          <cell r="B236">
            <v>44172</v>
          </cell>
          <cell r="C236" t="str">
            <v>CITY OF WILMINGTON</v>
          </cell>
          <cell r="D236" t="str">
            <v>3</v>
          </cell>
          <cell r="E236" t="str">
            <v>P2021_5303_PLANNING</v>
          </cell>
          <cell r="F236" t="str">
            <v>36230.27.20.6</v>
          </cell>
          <cell r="G236" t="str">
            <v>20.505</v>
          </cell>
          <cell r="H236" t="str">
            <v>7/1/2020</v>
          </cell>
          <cell r="I236" t="str">
            <v>6/30/2021</v>
          </cell>
          <cell r="J236">
            <v>84020</v>
          </cell>
          <cell r="K236">
            <v>0</v>
          </cell>
          <cell r="L236">
            <v>0</v>
          </cell>
          <cell r="M236">
            <v>1</v>
          </cell>
          <cell r="N236">
            <v>84020</v>
          </cell>
          <cell r="O236">
            <v>84020</v>
          </cell>
          <cell r="P236">
            <v>0</v>
          </cell>
          <cell r="Q236">
            <v>80</v>
          </cell>
          <cell r="R236">
            <v>10</v>
          </cell>
          <cell r="S236">
            <v>10</v>
          </cell>
        </row>
        <row r="237">
          <cell r="A237">
            <v>2000044672</v>
          </cell>
          <cell r="B237">
            <v>44172</v>
          </cell>
          <cell r="C237" t="str">
            <v>PITT COUNTY COUNCIL ON AGING INC</v>
          </cell>
          <cell r="D237" t="str">
            <v>2</v>
          </cell>
          <cell r="E237" t="str">
            <v>P2021_5310_CAPITAL</v>
          </cell>
          <cell r="F237" t="str">
            <v>51001.51.6.3</v>
          </cell>
          <cell r="G237" t="str">
            <v>20.513</v>
          </cell>
          <cell r="H237" t="str">
            <v>7/1/2020</v>
          </cell>
          <cell r="I237" t="str">
            <v>6/30/2021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80</v>
          </cell>
          <cell r="R237">
            <v>10</v>
          </cell>
          <cell r="S237">
            <v>10</v>
          </cell>
        </row>
        <row r="238">
          <cell r="A238">
            <v>2000044673</v>
          </cell>
          <cell r="B238">
            <v>44172</v>
          </cell>
          <cell r="C238" t="str">
            <v>KERR AREA TRANSPORTATION</v>
          </cell>
          <cell r="D238" t="str">
            <v>5</v>
          </cell>
          <cell r="E238" t="str">
            <v>P2021_CAPITAL</v>
          </cell>
          <cell r="F238" t="str">
            <v>36233.64.22.3</v>
          </cell>
          <cell r="G238" t="str">
            <v>20.509</v>
          </cell>
          <cell r="H238" t="str">
            <v>7/1/2020</v>
          </cell>
          <cell r="I238" t="str">
            <v>6/30/2021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80</v>
          </cell>
          <cell r="R238">
            <v>10</v>
          </cell>
          <cell r="S238">
            <v>10</v>
          </cell>
        </row>
        <row r="239">
          <cell r="A239">
            <v>2000044674</v>
          </cell>
          <cell r="B239">
            <v>44172</v>
          </cell>
          <cell r="C239" t="str">
            <v>DUPLIN COUNTY</v>
          </cell>
          <cell r="D239" t="str">
            <v>3</v>
          </cell>
          <cell r="E239" t="str">
            <v>P2021_CAPITAL</v>
          </cell>
          <cell r="F239" t="str">
            <v>36233.35.22.3</v>
          </cell>
          <cell r="G239" t="str">
            <v>20.509</v>
          </cell>
          <cell r="H239" t="str">
            <v>7/1/2020</v>
          </cell>
          <cell r="I239" t="str">
            <v>6/30/2021</v>
          </cell>
          <cell r="J239">
            <v>45013</v>
          </cell>
          <cell r="K239">
            <v>0</v>
          </cell>
          <cell r="L239">
            <v>0</v>
          </cell>
          <cell r="M239">
            <v>1</v>
          </cell>
          <cell r="N239">
            <v>45013</v>
          </cell>
          <cell r="O239">
            <v>45013</v>
          </cell>
          <cell r="P239">
            <v>0</v>
          </cell>
          <cell r="Q239">
            <v>80</v>
          </cell>
          <cell r="R239">
            <v>10</v>
          </cell>
          <cell r="S239">
            <v>10</v>
          </cell>
        </row>
        <row r="240">
          <cell r="A240">
            <v>2000044675</v>
          </cell>
          <cell r="B240">
            <v>44172</v>
          </cell>
          <cell r="C240" t="str">
            <v>DUPLIN COUNTY</v>
          </cell>
          <cell r="D240" t="str">
            <v>3</v>
          </cell>
          <cell r="E240" t="str">
            <v>P2021_CAPITAL</v>
          </cell>
          <cell r="F240" t="str">
            <v>44637.48.2.3</v>
          </cell>
          <cell r="G240" t="str">
            <v>20.526</v>
          </cell>
          <cell r="H240" t="str">
            <v>7/1/2020</v>
          </cell>
          <cell r="I240" t="str">
            <v>6/30/2021</v>
          </cell>
          <cell r="J240">
            <v>58531</v>
          </cell>
          <cell r="K240">
            <v>0</v>
          </cell>
          <cell r="L240">
            <v>0</v>
          </cell>
          <cell r="M240">
            <v>1</v>
          </cell>
          <cell r="N240">
            <v>64035</v>
          </cell>
          <cell r="O240">
            <v>64035</v>
          </cell>
          <cell r="P240">
            <v>0</v>
          </cell>
          <cell r="Q240">
            <v>80</v>
          </cell>
          <cell r="R240">
            <v>10</v>
          </cell>
          <cell r="S240">
            <v>10</v>
          </cell>
        </row>
        <row r="241">
          <cell r="A241">
            <v>2000044676</v>
          </cell>
          <cell r="B241">
            <v>44172</v>
          </cell>
          <cell r="C241" t="str">
            <v>CITY OF WILSON</v>
          </cell>
          <cell r="D241" t="str">
            <v>4</v>
          </cell>
          <cell r="E241" t="str">
            <v>P2021_CO_OPERATING</v>
          </cell>
          <cell r="F241" t="str">
            <v>36223.83.5.2</v>
          </cell>
          <cell r="G241" t="str">
            <v>#</v>
          </cell>
          <cell r="H241" t="str">
            <v>7/1/2020</v>
          </cell>
          <cell r="I241" t="str">
            <v>6/30/2021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50</v>
          </cell>
          <cell r="S241">
            <v>50</v>
          </cell>
        </row>
        <row r="242">
          <cell r="A242">
            <v>2000044677</v>
          </cell>
          <cell r="B242">
            <v>44172</v>
          </cell>
          <cell r="C242" t="str">
            <v>HOKE COUNTY</v>
          </cell>
          <cell r="D242" t="str">
            <v>8</v>
          </cell>
          <cell r="E242" t="str">
            <v>P2020_5307_CARES_OPER</v>
          </cell>
          <cell r="F242" t="str">
            <v>49358.6.1.2</v>
          </cell>
          <cell r="G242" t="str">
            <v>20.507</v>
          </cell>
          <cell r="H242" t="str">
            <v>1/20/2020</v>
          </cell>
          <cell r="I242" t="str">
            <v>6/30/2022</v>
          </cell>
          <cell r="J242">
            <v>367295</v>
          </cell>
          <cell r="K242">
            <v>0</v>
          </cell>
          <cell r="L242">
            <v>0</v>
          </cell>
          <cell r="M242">
            <v>1</v>
          </cell>
          <cell r="N242">
            <v>367295</v>
          </cell>
          <cell r="O242">
            <v>367295</v>
          </cell>
          <cell r="P242">
            <v>0</v>
          </cell>
          <cell r="Q242">
            <v>100</v>
          </cell>
          <cell r="R242">
            <v>0</v>
          </cell>
          <cell r="S242">
            <v>0</v>
          </cell>
        </row>
        <row r="243">
          <cell r="A243">
            <v>2000044678</v>
          </cell>
          <cell r="B243">
            <v>44172</v>
          </cell>
          <cell r="C243" t="str">
            <v>PITT COUNTY FINANCE LF</v>
          </cell>
          <cell r="D243" t="str">
            <v>2</v>
          </cell>
          <cell r="E243" t="str">
            <v>P2021_5311_ADMIN</v>
          </cell>
          <cell r="F243" t="str">
            <v>36233.82.13.1</v>
          </cell>
          <cell r="G243" t="str">
            <v>20.509</v>
          </cell>
          <cell r="H243" t="str">
            <v>7/1/2020</v>
          </cell>
          <cell r="I243" t="str">
            <v>6/30/2021</v>
          </cell>
          <cell r="J243">
            <v>184753</v>
          </cell>
          <cell r="K243">
            <v>0</v>
          </cell>
          <cell r="L243">
            <v>0</v>
          </cell>
          <cell r="M243">
            <v>1</v>
          </cell>
          <cell r="N243">
            <v>186405</v>
          </cell>
          <cell r="O243">
            <v>186405</v>
          </cell>
          <cell r="P243">
            <v>0</v>
          </cell>
          <cell r="Q243">
            <v>80</v>
          </cell>
          <cell r="R243">
            <v>5</v>
          </cell>
          <cell r="S243">
            <v>15</v>
          </cell>
        </row>
        <row r="244">
          <cell r="A244">
            <v>2000044679</v>
          </cell>
          <cell r="B244">
            <v>44172</v>
          </cell>
          <cell r="C244" t="str">
            <v>ASHE COUNTY TRANSPORTATION</v>
          </cell>
          <cell r="D244" t="str">
            <v>11</v>
          </cell>
          <cell r="E244" t="str">
            <v>P2021_CARES ADTAP OPER</v>
          </cell>
          <cell r="F244" t="str">
            <v>49233.6.2.2</v>
          </cell>
          <cell r="G244" t="str">
            <v>20.509</v>
          </cell>
          <cell r="H244" t="str">
            <v>1/20/2020</v>
          </cell>
          <cell r="I244" t="str">
            <v>6/30/2021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100</v>
          </cell>
          <cell r="R244">
            <v>0</v>
          </cell>
          <cell r="S244">
            <v>0</v>
          </cell>
        </row>
        <row r="245">
          <cell r="A245">
            <v>2000044733</v>
          </cell>
          <cell r="B245">
            <v>44174</v>
          </cell>
          <cell r="C245" t="str">
            <v>ALAMANCE COUNTY TRANSPORTATION</v>
          </cell>
          <cell r="D245" t="str">
            <v>7</v>
          </cell>
          <cell r="E245" t="str">
            <v>P2021_5311_ADMIN</v>
          </cell>
          <cell r="F245" t="str">
            <v>36233.1.16.1</v>
          </cell>
          <cell r="G245" t="str">
            <v>20.509</v>
          </cell>
          <cell r="H245" t="str">
            <v>7/1/2020</v>
          </cell>
          <cell r="I245" t="str">
            <v>6/30/2021</v>
          </cell>
          <cell r="J245">
            <v>171040</v>
          </cell>
          <cell r="K245">
            <v>0</v>
          </cell>
          <cell r="L245">
            <v>0</v>
          </cell>
          <cell r="M245">
            <v>1</v>
          </cell>
          <cell r="N245">
            <v>171040</v>
          </cell>
          <cell r="O245">
            <v>171040</v>
          </cell>
          <cell r="P245">
            <v>0</v>
          </cell>
          <cell r="Q245">
            <v>80</v>
          </cell>
          <cell r="R245">
            <v>5</v>
          </cell>
          <cell r="S245">
            <v>15</v>
          </cell>
        </row>
        <row r="246">
          <cell r="A246">
            <v>2000044734</v>
          </cell>
          <cell r="B246">
            <v>44174</v>
          </cell>
          <cell r="C246" t="str">
            <v>TRIANGLE J COUNCIL OF GOVERNMENTS</v>
          </cell>
          <cell r="D246" t="str">
            <v>5</v>
          </cell>
          <cell r="E246" t="str">
            <v>P2021_RIDESHARE</v>
          </cell>
          <cell r="F246" t="str">
            <v>36225.9.15.2</v>
          </cell>
          <cell r="G246" t="str">
            <v>#</v>
          </cell>
          <cell r="H246" t="str">
            <v>7/1/2020</v>
          </cell>
          <cell r="I246" t="str">
            <v>6/30/2021</v>
          </cell>
          <cell r="J246">
            <v>534694</v>
          </cell>
          <cell r="K246">
            <v>0</v>
          </cell>
          <cell r="L246">
            <v>0</v>
          </cell>
          <cell r="M246">
            <v>1</v>
          </cell>
          <cell r="N246">
            <v>534694</v>
          </cell>
          <cell r="O246">
            <v>473649</v>
          </cell>
          <cell r="P246">
            <v>0</v>
          </cell>
          <cell r="Q246">
            <v>0</v>
          </cell>
          <cell r="R246">
            <v>50</v>
          </cell>
          <cell r="S246">
            <v>50</v>
          </cell>
        </row>
        <row r="247">
          <cell r="A247">
            <v>2000044735</v>
          </cell>
          <cell r="B247">
            <v>44174</v>
          </cell>
          <cell r="C247" t="str">
            <v>ROWAN COUNTY</v>
          </cell>
          <cell r="D247" t="str">
            <v>9</v>
          </cell>
          <cell r="E247" t="str">
            <v>P2021_5310_OPERATING</v>
          </cell>
          <cell r="F247" t="str">
            <v>51001.40.5.2</v>
          </cell>
          <cell r="G247" t="str">
            <v>20.513</v>
          </cell>
          <cell r="H247" t="str">
            <v>7/1/2020</v>
          </cell>
          <cell r="I247" t="str">
            <v>6/30/2021</v>
          </cell>
          <cell r="J247">
            <v>62500</v>
          </cell>
          <cell r="K247">
            <v>62500</v>
          </cell>
          <cell r="L247">
            <v>0</v>
          </cell>
          <cell r="M247">
            <v>1</v>
          </cell>
          <cell r="N247">
            <v>62500</v>
          </cell>
          <cell r="O247">
            <v>62500</v>
          </cell>
          <cell r="P247">
            <v>0</v>
          </cell>
          <cell r="Q247">
            <v>50</v>
          </cell>
          <cell r="R247">
            <v>0</v>
          </cell>
          <cell r="S247">
            <v>50</v>
          </cell>
        </row>
        <row r="248">
          <cell r="A248">
            <v>2000044741</v>
          </cell>
          <cell r="B248">
            <v>44174</v>
          </cell>
          <cell r="C248" t="str">
            <v>MADISON COUNTY TRANSPORTATION</v>
          </cell>
          <cell r="D248" t="str">
            <v>13</v>
          </cell>
          <cell r="E248" t="str">
            <v>P2021_CARES ADTAP OPER</v>
          </cell>
          <cell r="F248" t="str">
            <v>49233.39.2.2</v>
          </cell>
          <cell r="G248" t="str">
            <v>20.509</v>
          </cell>
          <cell r="H248" t="str">
            <v>1/20/2020</v>
          </cell>
          <cell r="I248" t="str">
            <v>6/30/2021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100</v>
          </cell>
          <cell r="R248">
            <v>0</v>
          </cell>
          <cell r="S248">
            <v>0</v>
          </cell>
        </row>
        <row r="249">
          <cell r="A249">
            <v>2000044742</v>
          </cell>
          <cell r="B249">
            <v>44174</v>
          </cell>
          <cell r="C249" t="str">
            <v>SUSTAIN CHARLOTTE INC</v>
          </cell>
          <cell r="D249" t="str">
            <v>10</v>
          </cell>
          <cell r="E249" t="str">
            <v>P2021_RIDESHARE</v>
          </cell>
          <cell r="F249" t="str">
            <v>36225.12.3.1</v>
          </cell>
          <cell r="G249" t="str">
            <v>#</v>
          </cell>
          <cell r="H249" t="str">
            <v>7/1/2020</v>
          </cell>
          <cell r="I249" t="str">
            <v>6/30/2021</v>
          </cell>
          <cell r="J249">
            <v>74323</v>
          </cell>
          <cell r="K249">
            <v>0</v>
          </cell>
          <cell r="L249">
            <v>0</v>
          </cell>
          <cell r="M249">
            <v>1</v>
          </cell>
          <cell r="N249">
            <v>74323</v>
          </cell>
          <cell r="O249">
            <v>74323</v>
          </cell>
          <cell r="P249">
            <v>0</v>
          </cell>
          <cell r="Q249">
            <v>0</v>
          </cell>
          <cell r="R249">
            <v>50</v>
          </cell>
          <cell r="S249">
            <v>50</v>
          </cell>
        </row>
        <row r="250">
          <cell r="A250">
            <v>2000044749</v>
          </cell>
          <cell r="B250">
            <v>44174</v>
          </cell>
          <cell r="C250" t="str">
            <v>TRIANGLE J COUNCIL OF GOVERNMENTS</v>
          </cell>
          <cell r="D250" t="str">
            <v>5</v>
          </cell>
          <cell r="E250" t="str">
            <v>P2021_RIDESHARE</v>
          </cell>
          <cell r="F250" t="str">
            <v>36225.9.15.1</v>
          </cell>
          <cell r="G250" t="str">
            <v>#</v>
          </cell>
          <cell r="H250" t="str">
            <v>7/1/2020</v>
          </cell>
          <cell r="I250" t="str">
            <v>6/30/2021</v>
          </cell>
          <cell r="J250">
            <v>130491</v>
          </cell>
          <cell r="K250">
            <v>0</v>
          </cell>
          <cell r="L250">
            <v>0</v>
          </cell>
          <cell r="M250">
            <v>1</v>
          </cell>
          <cell r="N250">
            <v>130491</v>
          </cell>
          <cell r="O250">
            <v>130491</v>
          </cell>
          <cell r="P250">
            <v>0</v>
          </cell>
          <cell r="Q250">
            <v>0</v>
          </cell>
          <cell r="R250">
            <v>100</v>
          </cell>
          <cell r="S250">
            <v>0</v>
          </cell>
        </row>
        <row r="251">
          <cell r="A251">
            <v>2000044776</v>
          </cell>
          <cell r="B251">
            <v>44175</v>
          </cell>
          <cell r="C251" t="str">
            <v>KERR AREA TRANSPORTATION</v>
          </cell>
          <cell r="D251" t="str">
            <v>5</v>
          </cell>
          <cell r="E251" t="str">
            <v>P2021_CAPITAL</v>
          </cell>
          <cell r="F251" t="str">
            <v>44637.49.2.3</v>
          </cell>
          <cell r="G251" t="str">
            <v>20.526</v>
          </cell>
          <cell r="H251" t="str">
            <v>7/1/2020</v>
          </cell>
          <cell r="I251" t="str">
            <v>6/30/2021</v>
          </cell>
          <cell r="J251">
            <v>448646</v>
          </cell>
          <cell r="K251">
            <v>0</v>
          </cell>
          <cell r="L251">
            <v>0</v>
          </cell>
          <cell r="M251">
            <v>1</v>
          </cell>
          <cell r="N251">
            <v>453075</v>
          </cell>
          <cell r="O251">
            <v>453075</v>
          </cell>
          <cell r="P251">
            <v>0</v>
          </cell>
          <cell r="Q251">
            <v>80</v>
          </cell>
          <cell r="R251">
            <v>10</v>
          </cell>
          <cell r="S251">
            <v>10</v>
          </cell>
        </row>
        <row r="252">
          <cell r="A252">
            <v>2000045052</v>
          </cell>
          <cell r="B252">
            <v>44181</v>
          </cell>
          <cell r="C252" t="str">
            <v>APPALCART</v>
          </cell>
          <cell r="D252" t="str">
            <v>11</v>
          </cell>
          <cell r="E252" t="str">
            <v>P2021_RURAL STATE OPER</v>
          </cell>
          <cell r="F252" t="str">
            <v>36223.136.3.2</v>
          </cell>
          <cell r="G252" t="str">
            <v>#</v>
          </cell>
          <cell r="H252" t="str">
            <v>7/1/2020</v>
          </cell>
          <cell r="I252" t="str">
            <v>6/30/2021</v>
          </cell>
          <cell r="J252">
            <v>105466</v>
          </cell>
          <cell r="K252">
            <v>0</v>
          </cell>
          <cell r="L252">
            <v>0</v>
          </cell>
          <cell r="M252">
            <v>1</v>
          </cell>
          <cell r="N252">
            <v>105466</v>
          </cell>
          <cell r="O252">
            <v>105466</v>
          </cell>
          <cell r="P252">
            <v>0</v>
          </cell>
          <cell r="Q252">
            <v>0</v>
          </cell>
          <cell r="R252">
            <v>50</v>
          </cell>
          <cell r="S252">
            <v>50</v>
          </cell>
        </row>
        <row r="253">
          <cell r="A253">
            <v>2000045053</v>
          </cell>
          <cell r="B253">
            <v>44181</v>
          </cell>
          <cell r="C253" t="str">
            <v>COUNTY OF MCDOWELL</v>
          </cell>
          <cell r="D253" t="str">
            <v>13</v>
          </cell>
          <cell r="E253" t="str">
            <v>P2021_CARES ADTAP OPER</v>
          </cell>
          <cell r="F253" t="str">
            <v>49233.41.2.2</v>
          </cell>
          <cell r="G253" t="str">
            <v>20.509</v>
          </cell>
          <cell r="H253" t="str">
            <v>1/20/2020</v>
          </cell>
          <cell r="I253" t="str">
            <v>6/30/2021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100</v>
          </cell>
          <cell r="R253">
            <v>0</v>
          </cell>
          <cell r="S253">
            <v>0</v>
          </cell>
        </row>
        <row r="254">
          <cell r="A254">
            <v>2000045054</v>
          </cell>
          <cell r="B254">
            <v>44181</v>
          </cell>
          <cell r="C254" t="str">
            <v>CITY OF CHARLOTTE</v>
          </cell>
          <cell r="D254" t="str">
            <v>10</v>
          </cell>
          <cell r="E254" t="str">
            <v>P2021_RIDESHARE</v>
          </cell>
          <cell r="F254" t="str">
            <v>36225.1.19.1</v>
          </cell>
          <cell r="G254" t="str">
            <v>#</v>
          </cell>
          <cell r="H254" t="str">
            <v>7/1/2020</v>
          </cell>
          <cell r="I254" t="str">
            <v>6/30/2021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50</v>
          </cell>
          <cell r="S254">
            <v>50</v>
          </cell>
        </row>
        <row r="255">
          <cell r="A255">
            <v>2000045055</v>
          </cell>
          <cell r="B255">
            <v>44181</v>
          </cell>
          <cell r="C255" t="str">
            <v>ADTS OF ROCKINGHAM COUNTY</v>
          </cell>
          <cell r="D255" t="str">
            <v>7</v>
          </cell>
          <cell r="E255" t="str">
            <v>P2021_5311_ADMIN</v>
          </cell>
          <cell r="F255" t="str">
            <v>36233.86.23.1</v>
          </cell>
          <cell r="G255" t="str">
            <v>20.509</v>
          </cell>
          <cell r="H255" t="str">
            <v>7/1/2020</v>
          </cell>
          <cell r="I255" t="str">
            <v>6/30/2021</v>
          </cell>
          <cell r="J255">
            <v>280667</v>
          </cell>
          <cell r="K255">
            <v>0</v>
          </cell>
          <cell r="L255">
            <v>0</v>
          </cell>
          <cell r="M255">
            <v>1</v>
          </cell>
          <cell r="N255">
            <v>280667</v>
          </cell>
          <cell r="O255">
            <v>280667</v>
          </cell>
          <cell r="P255">
            <v>0</v>
          </cell>
          <cell r="Q255">
            <v>80</v>
          </cell>
          <cell r="R255">
            <v>5</v>
          </cell>
          <cell r="S255">
            <v>15</v>
          </cell>
        </row>
        <row r="256">
          <cell r="A256">
            <v>2000045078</v>
          </cell>
          <cell r="B256">
            <v>44186</v>
          </cell>
          <cell r="C256" t="str">
            <v>CITY OF ROCKY MOUNT</v>
          </cell>
          <cell r="D256" t="str">
            <v>4</v>
          </cell>
          <cell r="E256" t="str">
            <v>P2021_5310_MOBILITY</v>
          </cell>
          <cell r="F256" t="str">
            <v>51001.19.7.3</v>
          </cell>
          <cell r="G256" t="str">
            <v>20.513</v>
          </cell>
          <cell r="H256" t="str">
            <v>7/1/2020</v>
          </cell>
          <cell r="I256" t="str">
            <v>6/30/2021</v>
          </cell>
          <cell r="J256">
            <v>17500</v>
          </cell>
          <cell r="K256">
            <v>17500</v>
          </cell>
          <cell r="L256">
            <v>0</v>
          </cell>
          <cell r="M256">
            <v>1</v>
          </cell>
          <cell r="N256">
            <v>17500</v>
          </cell>
          <cell r="O256">
            <v>17500</v>
          </cell>
          <cell r="P256">
            <v>0</v>
          </cell>
          <cell r="Q256">
            <v>50</v>
          </cell>
          <cell r="R256">
            <v>0</v>
          </cell>
          <cell r="S256">
            <v>50</v>
          </cell>
        </row>
        <row r="257">
          <cell r="A257">
            <v>2000045079</v>
          </cell>
          <cell r="B257">
            <v>44186</v>
          </cell>
          <cell r="C257" t="str">
            <v>CITY OF WILSON</v>
          </cell>
          <cell r="D257" t="str">
            <v>4</v>
          </cell>
          <cell r="E257" t="str">
            <v>P2021_5311_ADMIN</v>
          </cell>
          <cell r="F257" t="str">
            <v>36233.26.22.1</v>
          </cell>
          <cell r="G257" t="str">
            <v>20.509</v>
          </cell>
          <cell r="H257" t="str">
            <v>7/1/2020</v>
          </cell>
          <cell r="I257" t="str">
            <v>6/30/2021</v>
          </cell>
          <cell r="J257">
            <v>236875</v>
          </cell>
          <cell r="K257">
            <v>0</v>
          </cell>
          <cell r="L257">
            <v>0</v>
          </cell>
          <cell r="M257">
            <v>1</v>
          </cell>
          <cell r="N257">
            <v>352577</v>
          </cell>
          <cell r="O257">
            <v>352592</v>
          </cell>
          <cell r="P257">
            <v>0</v>
          </cell>
          <cell r="Q257">
            <v>80</v>
          </cell>
          <cell r="R257">
            <v>5</v>
          </cell>
          <cell r="S257">
            <v>15</v>
          </cell>
        </row>
        <row r="258">
          <cell r="A258">
            <v>2000045149</v>
          </cell>
          <cell r="B258">
            <v>44194</v>
          </cell>
          <cell r="C258" t="str">
            <v>CITY OF CHARLOTTE</v>
          </cell>
          <cell r="D258" t="str">
            <v>10</v>
          </cell>
          <cell r="E258" t="str">
            <v>P2020_5303_PLANNING</v>
          </cell>
          <cell r="F258" t="str">
            <v>36230.5.19.7</v>
          </cell>
          <cell r="G258" t="str">
            <v>20.505</v>
          </cell>
          <cell r="H258" t="str">
            <v>7/1/2020</v>
          </cell>
          <cell r="I258" t="str">
            <v>6/30/2021</v>
          </cell>
          <cell r="J258">
            <v>500000</v>
          </cell>
          <cell r="K258">
            <v>0</v>
          </cell>
          <cell r="L258">
            <v>0</v>
          </cell>
          <cell r="M258">
            <v>1</v>
          </cell>
          <cell r="N258">
            <v>500000</v>
          </cell>
          <cell r="O258">
            <v>500000</v>
          </cell>
          <cell r="P258">
            <v>0</v>
          </cell>
          <cell r="Q258">
            <v>80</v>
          </cell>
          <cell r="R258">
            <v>0</v>
          </cell>
          <cell r="S258">
            <v>20</v>
          </cell>
        </row>
        <row r="259">
          <cell r="A259">
            <v>2000045170</v>
          </cell>
          <cell r="B259">
            <v>44194</v>
          </cell>
          <cell r="C259" t="str">
            <v>CITY OF WINSTON SALEM</v>
          </cell>
          <cell r="D259" t="str">
            <v>9</v>
          </cell>
          <cell r="E259" t="str">
            <v>P2021_5303_PLANNING</v>
          </cell>
          <cell r="F259" t="str">
            <v>36230.29.20.6</v>
          </cell>
          <cell r="G259" t="str">
            <v>20.505</v>
          </cell>
          <cell r="H259" t="str">
            <v>7/1/2020</v>
          </cell>
          <cell r="I259" t="str">
            <v>6/30/2021</v>
          </cell>
          <cell r="J259">
            <v>153029</v>
          </cell>
          <cell r="K259">
            <v>0</v>
          </cell>
          <cell r="L259">
            <v>0</v>
          </cell>
          <cell r="M259">
            <v>1</v>
          </cell>
          <cell r="N259">
            <v>153029</v>
          </cell>
          <cell r="O259">
            <v>153029</v>
          </cell>
          <cell r="P259">
            <v>0</v>
          </cell>
          <cell r="Q259">
            <v>80</v>
          </cell>
          <cell r="R259">
            <v>10</v>
          </cell>
          <cell r="S259">
            <v>10</v>
          </cell>
        </row>
        <row r="260">
          <cell r="A260">
            <v>2000045171</v>
          </cell>
          <cell r="B260">
            <v>44194</v>
          </cell>
          <cell r="C260" t="str">
            <v>CITY OF CHARLOTTE</v>
          </cell>
          <cell r="D260" t="str">
            <v>10</v>
          </cell>
          <cell r="E260" t="str">
            <v>P2021_5303_PLANNING</v>
          </cell>
          <cell r="F260" t="str">
            <v>36230.5.20.6</v>
          </cell>
          <cell r="G260" t="str">
            <v>20.505</v>
          </cell>
          <cell r="H260" t="str">
            <v>7/1/2020</v>
          </cell>
          <cell r="I260" t="str">
            <v>6/30/2021</v>
          </cell>
          <cell r="J260">
            <v>1102896</v>
          </cell>
          <cell r="K260">
            <v>0</v>
          </cell>
          <cell r="L260">
            <v>0</v>
          </cell>
          <cell r="M260">
            <v>1</v>
          </cell>
          <cell r="N260">
            <v>1102896</v>
          </cell>
          <cell r="O260">
            <v>1102896</v>
          </cell>
          <cell r="P260">
            <v>0</v>
          </cell>
          <cell r="Q260">
            <v>80</v>
          </cell>
          <cell r="R260">
            <v>10</v>
          </cell>
          <cell r="S260">
            <v>10</v>
          </cell>
        </row>
        <row r="261">
          <cell r="A261">
            <v>2000045172</v>
          </cell>
          <cell r="B261">
            <v>44194</v>
          </cell>
          <cell r="C261" t="str">
            <v>CITY OF WILMINGTON</v>
          </cell>
          <cell r="D261" t="str">
            <v>3</v>
          </cell>
          <cell r="E261" t="str">
            <v>P2021_RIDESHARE</v>
          </cell>
          <cell r="F261" t="str">
            <v>36225.7.11.1</v>
          </cell>
          <cell r="G261" t="str">
            <v>#</v>
          </cell>
          <cell r="H261" t="str">
            <v>7/1/2020</v>
          </cell>
          <cell r="I261" t="str">
            <v>6/30/2021</v>
          </cell>
          <cell r="J261">
            <v>61800</v>
          </cell>
          <cell r="K261">
            <v>0</v>
          </cell>
          <cell r="L261">
            <v>0</v>
          </cell>
          <cell r="M261">
            <v>1</v>
          </cell>
          <cell r="N261">
            <v>42800</v>
          </cell>
          <cell r="O261">
            <v>61800</v>
          </cell>
          <cell r="P261">
            <v>0</v>
          </cell>
          <cell r="Q261">
            <v>0</v>
          </cell>
          <cell r="R261">
            <v>50</v>
          </cell>
          <cell r="S261">
            <v>50</v>
          </cell>
        </row>
        <row r="262">
          <cell r="A262">
            <v>2000045180</v>
          </cell>
          <cell r="B262">
            <v>44194</v>
          </cell>
          <cell r="C262" t="str">
            <v>CITY OF WILSON</v>
          </cell>
          <cell r="D262" t="str">
            <v>4</v>
          </cell>
          <cell r="E262" t="str">
            <v>P2021_CAPITAL</v>
          </cell>
          <cell r="F262" t="str">
            <v>44637.59.1.3</v>
          </cell>
          <cell r="G262" t="str">
            <v>20.526</v>
          </cell>
          <cell r="H262" t="str">
            <v>7/1/2020</v>
          </cell>
          <cell r="I262" t="str">
            <v>6/30/2021</v>
          </cell>
          <cell r="J262">
            <v>117471</v>
          </cell>
          <cell r="K262">
            <v>0</v>
          </cell>
          <cell r="L262">
            <v>0</v>
          </cell>
          <cell r="M262">
            <v>1</v>
          </cell>
          <cell r="N262">
            <v>155700</v>
          </cell>
          <cell r="O262">
            <v>380700</v>
          </cell>
          <cell r="P262">
            <v>0</v>
          </cell>
          <cell r="Q262">
            <v>80</v>
          </cell>
          <cell r="R262">
            <v>10</v>
          </cell>
          <cell r="S262">
            <v>10</v>
          </cell>
        </row>
        <row r="263">
          <cell r="A263">
            <v>2000045181</v>
          </cell>
          <cell r="B263">
            <v>44194</v>
          </cell>
          <cell r="C263" t="str">
            <v>CITY OF WILSON</v>
          </cell>
          <cell r="D263" t="str">
            <v>4</v>
          </cell>
          <cell r="E263" t="str">
            <v>P2021_CAPITAL</v>
          </cell>
          <cell r="F263" t="str">
            <v>36233.26.22.4</v>
          </cell>
          <cell r="G263" t="str">
            <v>20.509</v>
          </cell>
          <cell r="H263" t="str">
            <v>7/1/2020</v>
          </cell>
          <cell r="I263" t="str">
            <v>6/30/2021</v>
          </cell>
          <cell r="J263">
            <v>5670</v>
          </cell>
          <cell r="K263">
            <v>0</v>
          </cell>
          <cell r="L263">
            <v>0</v>
          </cell>
          <cell r="M263">
            <v>1</v>
          </cell>
          <cell r="N263">
            <v>5670</v>
          </cell>
          <cell r="O263">
            <v>5670</v>
          </cell>
          <cell r="P263">
            <v>0</v>
          </cell>
          <cell r="Q263">
            <v>80</v>
          </cell>
          <cell r="R263">
            <v>10</v>
          </cell>
          <cell r="S263">
            <v>10</v>
          </cell>
        </row>
        <row r="264">
          <cell r="A264">
            <v>2000045182</v>
          </cell>
          <cell r="B264">
            <v>44194</v>
          </cell>
          <cell r="C264" t="str">
            <v>CITY OF WILSON</v>
          </cell>
          <cell r="D264" t="str">
            <v>4</v>
          </cell>
          <cell r="E264" t="str">
            <v>P2021_CAPITAL</v>
          </cell>
          <cell r="F264" t="str">
            <v>36233.26.22.3</v>
          </cell>
          <cell r="G264" t="str">
            <v>20.509</v>
          </cell>
          <cell r="H264" t="str">
            <v>7/1/2020</v>
          </cell>
          <cell r="I264" t="str">
            <v>6/30/2021</v>
          </cell>
          <cell r="J264">
            <v>7541</v>
          </cell>
          <cell r="K264">
            <v>0</v>
          </cell>
          <cell r="L264">
            <v>0</v>
          </cell>
          <cell r="M264">
            <v>1</v>
          </cell>
          <cell r="N264">
            <v>440716</v>
          </cell>
          <cell r="O264">
            <v>440716</v>
          </cell>
          <cell r="P264">
            <v>0</v>
          </cell>
          <cell r="Q264">
            <v>80</v>
          </cell>
          <cell r="R264">
            <v>10</v>
          </cell>
          <cell r="S264">
            <v>10</v>
          </cell>
        </row>
        <row r="265">
          <cell r="A265">
            <v>2000045233</v>
          </cell>
          <cell r="B265">
            <v>44207</v>
          </cell>
          <cell r="C265" t="str">
            <v>CASWELL COUNTY</v>
          </cell>
          <cell r="D265" t="str">
            <v>7</v>
          </cell>
          <cell r="E265" t="str">
            <v>P2021_CAPITAL</v>
          </cell>
          <cell r="F265" t="str">
            <v>44637.36.2.3</v>
          </cell>
          <cell r="G265" t="str">
            <v>20.526</v>
          </cell>
          <cell r="H265" t="str">
            <v>7/1/2020</v>
          </cell>
          <cell r="I265" t="str">
            <v>6/30/2021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80</v>
          </cell>
          <cell r="R265">
            <v>10</v>
          </cell>
          <cell r="S265">
            <v>10</v>
          </cell>
        </row>
        <row r="266">
          <cell r="A266">
            <v>2000045234</v>
          </cell>
          <cell r="B266">
            <v>44207</v>
          </cell>
          <cell r="C266" t="str">
            <v>CITY OF ROCKY MOUNT</v>
          </cell>
          <cell r="D266" t="str">
            <v>4</v>
          </cell>
          <cell r="E266" t="str">
            <v>P2021_CAPITAL</v>
          </cell>
          <cell r="F266" t="str">
            <v>44637.6.6.3</v>
          </cell>
          <cell r="G266" t="str">
            <v>20.526</v>
          </cell>
          <cell r="H266" t="str">
            <v>7/1/2020</v>
          </cell>
          <cell r="I266" t="str">
            <v>12/31/2021</v>
          </cell>
          <cell r="J266">
            <v>318276</v>
          </cell>
          <cell r="K266">
            <v>0</v>
          </cell>
          <cell r="L266">
            <v>0</v>
          </cell>
          <cell r="M266">
            <v>1</v>
          </cell>
          <cell r="N266">
            <v>318276</v>
          </cell>
          <cell r="O266">
            <v>318276</v>
          </cell>
          <cell r="P266">
            <v>0</v>
          </cell>
          <cell r="Q266">
            <v>80</v>
          </cell>
          <cell r="R266">
            <v>10</v>
          </cell>
          <cell r="S266">
            <v>10</v>
          </cell>
        </row>
        <row r="267">
          <cell r="A267">
            <v>2000045235</v>
          </cell>
          <cell r="B267">
            <v>44207</v>
          </cell>
          <cell r="C267" t="str">
            <v>CITY OF ROCKY MOUNT</v>
          </cell>
          <cell r="D267" t="str">
            <v>4</v>
          </cell>
          <cell r="E267" t="str">
            <v>P2021_5303_PLANNING</v>
          </cell>
          <cell r="F267" t="str">
            <v>36230.25.20.1</v>
          </cell>
          <cell r="G267" t="str">
            <v>20.505</v>
          </cell>
          <cell r="H267" t="str">
            <v>7/1/2020</v>
          </cell>
          <cell r="I267" t="str">
            <v>6/30/2021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80</v>
          </cell>
          <cell r="R267">
            <v>10</v>
          </cell>
          <cell r="S267">
            <v>10</v>
          </cell>
        </row>
        <row r="268">
          <cell r="A268">
            <v>2000045241</v>
          </cell>
          <cell r="B268">
            <v>44204</v>
          </cell>
          <cell r="C268" t="str">
            <v>DAVIDSON COUNTY</v>
          </cell>
          <cell r="D268" t="str">
            <v>9</v>
          </cell>
          <cell r="E268" t="str">
            <v>P2021_5311_ADMIN</v>
          </cell>
          <cell r="F268" t="str">
            <v>36233.34.22.1</v>
          </cell>
          <cell r="G268" t="str">
            <v>20.509</v>
          </cell>
          <cell r="H268" t="str">
            <v>7/1/2020</v>
          </cell>
          <cell r="I268" t="str">
            <v>6/30/2021</v>
          </cell>
          <cell r="J268">
            <v>0</v>
          </cell>
          <cell r="K268">
            <v>0</v>
          </cell>
          <cell r="L268">
            <v>0</v>
          </cell>
          <cell r="M268">
            <v>1</v>
          </cell>
          <cell r="N268">
            <v>296627</v>
          </cell>
          <cell r="O268">
            <v>296627</v>
          </cell>
          <cell r="P268">
            <v>0</v>
          </cell>
          <cell r="Q268">
            <v>80</v>
          </cell>
          <cell r="R268">
            <v>5</v>
          </cell>
          <cell r="S268">
            <v>15</v>
          </cell>
        </row>
        <row r="269">
          <cell r="A269">
            <v>2000045242</v>
          </cell>
          <cell r="B269">
            <v>44204</v>
          </cell>
          <cell r="C269" t="str">
            <v>ROWAN COUNTY</v>
          </cell>
          <cell r="D269" t="str">
            <v>9</v>
          </cell>
          <cell r="E269" t="str">
            <v>P2020_5307_CARES_OPER</v>
          </cell>
          <cell r="F269" t="str">
            <v>49358.10.1.2</v>
          </cell>
          <cell r="G269" t="str">
            <v>20.507</v>
          </cell>
          <cell r="H269" t="str">
            <v>1/20/2020</v>
          </cell>
          <cell r="I269" t="str">
            <v>6/30/2022</v>
          </cell>
          <cell r="J269">
            <v>341238</v>
          </cell>
          <cell r="K269">
            <v>0</v>
          </cell>
          <cell r="L269">
            <v>0</v>
          </cell>
          <cell r="M269">
            <v>1</v>
          </cell>
          <cell r="N269">
            <v>341239</v>
          </cell>
          <cell r="O269">
            <v>341238</v>
          </cell>
          <cell r="P269">
            <v>0</v>
          </cell>
          <cell r="Q269">
            <v>100</v>
          </cell>
          <cell r="R269">
            <v>0</v>
          </cell>
          <cell r="S269">
            <v>0</v>
          </cell>
        </row>
        <row r="270">
          <cell r="A270">
            <v>2000045243</v>
          </cell>
          <cell r="B270">
            <v>44204</v>
          </cell>
          <cell r="C270" t="str">
            <v>CITY OF RALEIGH</v>
          </cell>
          <cell r="D270" t="str">
            <v>5</v>
          </cell>
          <cell r="E270" t="str">
            <v>P2021_5303_PLANNING</v>
          </cell>
          <cell r="F270" t="str">
            <v>36230.23.20.6</v>
          </cell>
          <cell r="G270" t="str">
            <v>20.505</v>
          </cell>
          <cell r="H270" t="str">
            <v>7/1/2020</v>
          </cell>
          <cell r="I270" t="str">
            <v>6/30/2021</v>
          </cell>
          <cell r="J270">
            <v>336600</v>
          </cell>
          <cell r="K270">
            <v>0</v>
          </cell>
          <cell r="L270">
            <v>0</v>
          </cell>
          <cell r="M270">
            <v>1</v>
          </cell>
          <cell r="N270">
            <v>453531</v>
          </cell>
          <cell r="O270">
            <v>336600</v>
          </cell>
          <cell r="P270">
            <v>0</v>
          </cell>
          <cell r="Q270">
            <v>80</v>
          </cell>
          <cell r="R270">
            <v>10</v>
          </cell>
          <cell r="S270">
            <v>10</v>
          </cell>
        </row>
        <row r="271">
          <cell r="A271">
            <v>2000045344</v>
          </cell>
          <cell r="B271">
            <v>44215</v>
          </cell>
          <cell r="C271" t="str">
            <v>UNION COUNTY</v>
          </cell>
          <cell r="D271" t="str">
            <v>10</v>
          </cell>
          <cell r="E271" t="str">
            <v>P2020_5307_CARES_OPER</v>
          </cell>
          <cell r="F271" t="str">
            <v>49358.11.1.2</v>
          </cell>
          <cell r="G271" t="str">
            <v>20.507</v>
          </cell>
          <cell r="H271" t="str">
            <v>1/20/2020</v>
          </cell>
          <cell r="I271" t="str">
            <v>6/30/2022</v>
          </cell>
          <cell r="J271">
            <v>386041</v>
          </cell>
          <cell r="K271">
            <v>386041</v>
          </cell>
          <cell r="L271">
            <v>0</v>
          </cell>
          <cell r="M271">
            <v>1</v>
          </cell>
          <cell r="N271">
            <v>312189</v>
          </cell>
          <cell r="O271">
            <v>386041</v>
          </cell>
          <cell r="P271">
            <v>0</v>
          </cell>
          <cell r="Q271">
            <v>100</v>
          </cell>
          <cell r="R271">
            <v>0</v>
          </cell>
          <cell r="S271">
            <v>0</v>
          </cell>
        </row>
        <row r="272">
          <cell r="A272">
            <v>2000045345</v>
          </cell>
          <cell r="B272">
            <v>44215</v>
          </cell>
          <cell r="C272" t="str">
            <v>CUMBERLAND COUNTY FINANCE DEPT</v>
          </cell>
          <cell r="D272" t="str">
            <v>6</v>
          </cell>
          <cell r="E272" t="str">
            <v>P2020_5311_CARES_OPER</v>
          </cell>
          <cell r="F272" t="str">
            <v>49233.20.1.2</v>
          </cell>
          <cell r="G272" t="str">
            <v>20.509</v>
          </cell>
          <cell r="H272" t="str">
            <v>1/20/2020</v>
          </cell>
          <cell r="I272" t="str">
            <v>6/30/2022</v>
          </cell>
          <cell r="J272">
            <v>498031</v>
          </cell>
          <cell r="K272">
            <v>0</v>
          </cell>
          <cell r="L272">
            <v>0</v>
          </cell>
          <cell r="M272">
            <v>1</v>
          </cell>
          <cell r="N272">
            <v>183803</v>
          </cell>
          <cell r="O272">
            <v>183803</v>
          </cell>
          <cell r="P272">
            <v>0</v>
          </cell>
          <cell r="Q272">
            <v>100</v>
          </cell>
          <cell r="R272">
            <v>0</v>
          </cell>
          <cell r="S272">
            <v>0</v>
          </cell>
        </row>
        <row r="273">
          <cell r="A273">
            <v>2000045347</v>
          </cell>
          <cell r="B273">
            <v>44216</v>
          </cell>
          <cell r="C273" t="str">
            <v>ROWAN COUNTY</v>
          </cell>
          <cell r="D273" t="str">
            <v>9</v>
          </cell>
          <cell r="E273" t="str">
            <v>P2021_CAPITAL</v>
          </cell>
          <cell r="F273" t="str">
            <v>36233.88.21.3</v>
          </cell>
          <cell r="G273" t="str">
            <v>20.509</v>
          </cell>
          <cell r="H273" t="str">
            <v>7/1/2020</v>
          </cell>
          <cell r="I273" t="str">
            <v>6/30/2021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80</v>
          </cell>
          <cell r="R273">
            <v>10</v>
          </cell>
          <cell r="S273">
            <v>10</v>
          </cell>
        </row>
        <row r="274">
          <cell r="A274">
            <v>2000045348</v>
          </cell>
          <cell r="B274">
            <v>44216</v>
          </cell>
          <cell r="C274" t="str">
            <v>ROWAN COUNTY</v>
          </cell>
          <cell r="D274" t="str">
            <v>9</v>
          </cell>
          <cell r="E274" t="str">
            <v>P2021_5311_ADMIN</v>
          </cell>
          <cell r="F274" t="str">
            <v>36233.88.21.1</v>
          </cell>
          <cell r="G274" t="str">
            <v>20.509</v>
          </cell>
          <cell r="H274" t="str">
            <v>7/1/2020</v>
          </cell>
          <cell r="I274" t="str">
            <v>6/30/2021</v>
          </cell>
          <cell r="J274">
            <v>149245</v>
          </cell>
          <cell r="K274">
            <v>0</v>
          </cell>
          <cell r="L274">
            <v>0</v>
          </cell>
          <cell r="M274">
            <v>1</v>
          </cell>
          <cell r="N274">
            <v>205649</v>
          </cell>
          <cell r="O274">
            <v>205649</v>
          </cell>
          <cell r="P274">
            <v>0</v>
          </cell>
          <cell r="Q274">
            <v>80</v>
          </cell>
          <cell r="R274">
            <v>5</v>
          </cell>
          <cell r="S274">
            <v>15</v>
          </cell>
        </row>
        <row r="275">
          <cell r="A275">
            <v>2000045392</v>
          </cell>
          <cell r="B275">
            <v>44222</v>
          </cell>
          <cell r="C275" t="str">
            <v>WAKE COUNTY</v>
          </cell>
          <cell r="D275" t="str">
            <v>5</v>
          </cell>
          <cell r="E275" t="str">
            <v>P2021_CAPITAL</v>
          </cell>
          <cell r="F275" t="str">
            <v>36233.106.16.3</v>
          </cell>
          <cell r="G275" t="str">
            <v>20.509</v>
          </cell>
          <cell r="H275" t="str">
            <v>7/1/2020</v>
          </cell>
          <cell r="I275" t="str">
            <v>12/31/2021</v>
          </cell>
          <cell r="J275">
            <v>482472</v>
          </cell>
          <cell r="K275">
            <v>0</v>
          </cell>
          <cell r="L275">
            <v>0</v>
          </cell>
          <cell r="M275">
            <v>1</v>
          </cell>
          <cell r="N275">
            <v>558576</v>
          </cell>
          <cell r="O275">
            <v>482472</v>
          </cell>
          <cell r="P275">
            <v>0</v>
          </cell>
          <cell r="Q275">
            <v>0</v>
          </cell>
          <cell r="R275">
            <v>90</v>
          </cell>
          <cell r="S275">
            <v>10</v>
          </cell>
        </row>
        <row r="276">
          <cell r="A276">
            <v>2000045393</v>
          </cell>
          <cell r="B276">
            <v>44222</v>
          </cell>
          <cell r="C276" t="str">
            <v>WAKE COUNTY</v>
          </cell>
          <cell r="D276" t="str">
            <v>5</v>
          </cell>
          <cell r="E276" t="str">
            <v>P2021_5311_ADMIN</v>
          </cell>
          <cell r="F276" t="str">
            <v>36233.106.16.1</v>
          </cell>
          <cell r="G276" t="str">
            <v>20.509</v>
          </cell>
          <cell r="H276" t="str">
            <v>7/1/2020</v>
          </cell>
          <cell r="I276" t="str">
            <v>6/30/2021</v>
          </cell>
          <cell r="J276">
            <v>240810</v>
          </cell>
          <cell r="K276">
            <v>0</v>
          </cell>
          <cell r="L276">
            <v>0</v>
          </cell>
          <cell r="M276">
            <v>1</v>
          </cell>
          <cell r="N276">
            <v>240810</v>
          </cell>
          <cell r="O276">
            <v>240810</v>
          </cell>
          <cell r="P276">
            <v>0</v>
          </cell>
          <cell r="Q276">
            <v>0</v>
          </cell>
          <cell r="R276">
            <v>85</v>
          </cell>
          <cell r="S276">
            <v>15</v>
          </cell>
        </row>
        <row r="277">
          <cell r="A277">
            <v>2000045478</v>
          </cell>
          <cell r="B277">
            <v>44235</v>
          </cell>
          <cell r="C277" t="str">
            <v>POLK COUNTY TRANSPORTATION</v>
          </cell>
          <cell r="D277" t="str">
            <v>14</v>
          </cell>
          <cell r="E277" t="str">
            <v>P2020_5311_CARES_OPER</v>
          </cell>
          <cell r="F277" t="str">
            <v>49233.51.2.2</v>
          </cell>
          <cell r="G277" t="str">
            <v>20.509</v>
          </cell>
          <cell r="H277" t="str">
            <v>1/20/2020</v>
          </cell>
          <cell r="I277" t="str">
            <v>6/30/2022</v>
          </cell>
          <cell r="J277">
            <v>35106</v>
          </cell>
          <cell r="K277">
            <v>0</v>
          </cell>
          <cell r="L277">
            <v>0</v>
          </cell>
          <cell r="M277">
            <v>1</v>
          </cell>
          <cell r="N277">
            <v>35106</v>
          </cell>
          <cell r="O277">
            <v>35106</v>
          </cell>
          <cell r="P277">
            <v>0</v>
          </cell>
          <cell r="Q277">
            <v>100</v>
          </cell>
          <cell r="R277">
            <v>0</v>
          </cell>
          <cell r="S277">
            <v>0</v>
          </cell>
        </row>
        <row r="278">
          <cell r="A278">
            <v>2000045479</v>
          </cell>
          <cell r="B278">
            <v>44235</v>
          </cell>
          <cell r="C278" t="str">
            <v>GRANVILLE COUNTY</v>
          </cell>
          <cell r="D278" t="str">
            <v>5</v>
          </cell>
          <cell r="E278" t="str">
            <v>P2021_5310_CAPITAL</v>
          </cell>
          <cell r="F278" t="str">
            <v>51001.35.5.3</v>
          </cell>
          <cell r="G278" t="str">
            <v>20.513</v>
          </cell>
          <cell r="H278" t="str">
            <v>7/1/2020</v>
          </cell>
          <cell r="I278" t="str">
            <v>6/30/2021</v>
          </cell>
          <cell r="J278">
            <v>144900</v>
          </cell>
          <cell r="K278">
            <v>0</v>
          </cell>
          <cell r="L278">
            <v>0</v>
          </cell>
          <cell r="M278">
            <v>1</v>
          </cell>
          <cell r="N278">
            <v>144900</v>
          </cell>
          <cell r="O278">
            <v>144900</v>
          </cell>
          <cell r="P278">
            <v>0</v>
          </cell>
          <cell r="Q278">
            <v>80</v>
          </cell>
          <cell r="R278">
            <v>10</v>
          </cell>
          <cell r="S278">
            <v>10</v>
          </cell>
        </row>
        <row r="279">
          <cell r="A279">
            <v>2000045492</v>
          </cell>
          <cell r="B279">
            <v>44236</v>
          </cell>
          <cell r="C279" t="str">
            <v>CITY OF HIGH POINT</v>
          </cell>
          <cell r="D279" t="str">
            <v>7</v>
          </cell>
          <cell r="E279" t="str">
            <v>P2021_DEMONSTRATION</v>
          </cell>
          <cell r="F279" t="str">
            <v>36223.13.13.2</v>
          </cell>
          <cell r="G279" t="str">
            <v>#</v>
          </cell>
          <cell r="H279" t="str">
            <v>7/1/2020</v>
          </cell>
          <cell r="I279" t="str">
            <v>6/30/2021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100</v>
          </cell>
          <cell r="S279">
            <v>0</v>
          </cell>
        </row>
        <row r="280">
          <cell r="A280">
            <v>2000045797</v>
          </cell>
          <cell r="B280">
            <v>44259</v>
          </cell>
          <cell r="C280" t="str">
            <v>CITY OF GREENSBORO</v>
          </cell>
          <cell r="D280" t="str">
            <v>7</v>
          </cell>
          <cell r="E280" t="str">
            <v>P2021_5303_PLANNING</v>
          </cell>
          <cell r="F280" t="str">
            <v>36230.15.20.6</v>
          </cell>
          <cell r="G280" t="str">
            <v>20.505</v>
          </cell>
          <cell r="H280" t="str">
            <v>7/1/2020</v>
          </cell>
          <cell r="I280" t="str">
            <v>12/31/2021</v>
          </cell>
          <cell r="J280">
            <v>219736</v>
          </cell>
          <cell r="K280">
            <v>0</v>
          </cell>
          <cell r="L280">
            <v>0</v>
          </cell>
          <cell r="M280">
            <v>1</v>
          </cell>
          <cell r="N280">
            <v>219736</v>
          </cell>
          <cell r="O280">
            <v>219736</v>
          </cell>
          <cell r="P280">
            <v>0</v>
          </cell>
          <cell r="Q280">
            <v>80</v>
          </cell>
          <cell r="R280">
            <v>10</v>
          </cell>
          <cell r="S280">
            <v>10</v>
          </cell>
        </row>
        <row r="281">
          <cell r="A281">
            <v>2000046076</v>
          </cell>
          <cell r="B281">
            <v>44285</v>
          </cell>
          <cell r="C281" t="str">
            <v>RESEARCH TRIANGLE REGIONAL PUBLIC</v>
          </cell>
          <cell r="D281" t="str">
            <v>5</v>
          </cell>
          <cell r="E281" t="str">
            <v>P2021_RIDESHARE</v>
          </cell>
          <cell r="F281" t="str">
            <v>36225.3.16.1</v>
          </cell>
          <cell r="G281" t="str">
            <v>#</v>
          </cell>
          <cell r="H281" t="str">
            <v>7/1/2020</v>
          </cell>
          <cell r="I281" t="str">
            <v>6/30/2021</v>
          </cell>
          <cell r="J281">
            <v>43840</v>
          </cell>
          <cell r="K281">
            <v>0</v>
          </cell>
          <cell r="L281">
            <v>0</v>
          </cell>
          <cell r="M281">
            <v>1</v>
          </cell>
          <cell r="N281">
            <v>43840</v>
          </cell>
          <cell r="O281">
            <v>43840</v>
          </cell>
          <cell r="P281">
            <v>0</v>
          </cell>
          <cell r="Q281">
            <v>0</v>
          </cell>
          <cell r="R281">
            <v>80</v>
          </cell>
          <cell r="S281">
            <v>20</v>
          </cell>
        </row>
        <row r="282">
          <cell r="A282">
            <v>2000046103</v>
          </cell>
          <cell r="B282">
            <v>44292</v>
          </cell>
          <cell r="C282" t="str">
            <v>CITY OF JACKSONVILLE</v>
          </cell>
          <cell r="D282" t="str">
            <v>3</v>
          </cell>
          <cell r="E282" t="str">
            <v>P2020_URBAN STATE MATCH</v>
          </cell>
          <cell r="F282" t="str">
            <v>47405.3.1</v>
          </cell>
          <cell r="G282" t="str">
            <v>#</v>
          </cell>
          <cell r="H282" t="str">
            <v>4/21/2020</v>
          </cell>
          <cell r="I282" t="str">
            <v>4/20/2023</v>
          </cell>
          <cell r="J282">
            <v>1050000</v>
          </cell>
          <cell r="K282">
            <v>0</v>
          </cell>
          <cell r="L282">
            <v>0</v>
          </cell>
          <cell r="M282">
            <v>1</v>
          </cell>
          <cell r="N282">
            <v>1050000</v>
          </cell>
          <cell r="O282">
            <v>1050000</v>
          </cell>
          <cell r="P282">
            <v>0</v>
          </cell>
          <cell r="Q282">
            <v>0</v>
          </cell>
          <cell r="R282">
            <v>8</v>
          </cell>
          <cell r="S282">
            <v>10</v>
          </cell>
        </row>
        <row r="283">
          <cell r="A283">
            <v>2000046220</v>
          </cell>
          <cell r="B283">
            <v>44302</v>
          </cell>
          <cell r="C283" t="str">
            <v>CITY OF DURHAM MPO</v>
          </cell>
          <cell r="D283" t="str">
            <v>5</v>
          </cell>
          <cell r="E283" t="str">
            <v>P2021_5303_PLANNING</v>
          </cell>
          <cell r="F283" t="str">
            <v>36230.10.19.6</v>
          </cell>
          <cell r="G283" t="str">
            <v>20.505</v>
          </cell>
          <cell r="H283" t="str">
            <v>7/1/2020</v>
          </cell>
          <cell r="I283" t="str">
            <v>6/30/2021</v>
          </cell>
          <cell r="J283">
            <v>407745</v>
          </cell>
          <cell r="K283">
            <v>0</v>
          </cell>
          <cell r="L283">
            <v>0</v>
          </cell>
          <cell r="M283">
            <v>1</v>
          </cell>
          <cell r="N283">
            <v>407745</v>
          </cell>
          <cell r="O283">
            <v>407745</v>
          </cell>
          <cell r="P283">
            <v>0</v>
          </cell>
          <cell r="Q283">
            <v>80</v>
          </cell>
          <cell r="R283">
            <v>10</v>
          </cell>
          <cell r="S283">
            <v>10</v>
          </cell>
        </row>
        <row r="284">
          <cell r="A284">
            <v>2000047470</v>
          </cell>
          <cell r="B284">
            <v>44314</v>
          </cell>
          <cell r="C284" t="str">
            <v>PIEDMONT AUTHORITY</v>
          </cell>
          <cell r="D284" t="str">
            <v>7</v>
          </cell>
          <cell r="E284" t="str">
            <v>P2021_5311_CARES_OPER</v>
          </cell>
          <cell r="F284" t="str">
            <v>49233.79.1.2</v>
          </cell>
          <cell r="G284" t="str">
            <v>20.509</v>
          </cell>
          <cell r="H284" t="str">
            <v>1/20/2020</v>
          </cell>
          <cell r="I284" t="str">
            <v>6/30/2022</v>
          </cell>
          <cell r="J284">
            <v>500277</v>
          </cell>
          <cell r="K284">
            <v>0</v>
          </cell>
          <cell r="L284">
            <v>0</v>
          </cell>
          <cell r="M284">
            <v>1</v>
          </cell>
          <cell r="N284">
            <v>500277</v>
          </cell>
          <cell r="O284">
            <v>500277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A285">
            <v>2000047993</v>
          </cell>
          <cell r="B285">
            <v>44368</v>
          </cell>
          <cell r="C285" t="str">
            <v>COLUMBUS COUNTY</v>
          </cell>
          <cell r="D285" t="str">
            <v>6</v>
          </cell>
          <cell r="E285" t="str">
            <v>P2022_5311_ADMIN</v>
          </cell>
          <cell r="F285" t="str">
            <v>36233.28.21.1</v>
          </cell>
          <cell r="G285" t="str">
            <v>20.509</v>
          </cell>
          <cell r="H285" t="str">
            <v>7/1/2021</v>
          </cell>
          <cell r="I285" t="str">
            <v>6/30/2022</v>
          </cell>
          <cell r="J285">
            <v>172680</v>
          </cell>
          <cell r="K285">
            <v>0</v>
          </cell>
          <cell r="L285">
            <v>0</v>
          </cell>
          <cell r="M285">
            <v>1</v>
          </cell>
          <cell r="N285">
            <v>162523</v>
          </cell>
          <cell r="O285">
            <v>172680</v>
          </cell>
          <cell r="P285">
            <v>0</v>
          </cell>
          <cell r="Q285">
            <v>80</v>
          </cell>
          <cell r="R285">
            <v>5</v>
          </cell>
          <cell r="S285">
            <v>15</v>
          </cell>
        </row>
        <row r="286">
          <cell r="A286">
            <v>2000047994</v>
          </cell>
          <cell r="B286">
            <v>44368</v>
          </cell>
          <cell r="C286" t="str">
            <v>JACKSON COUNTY TRANSIT</v>
          </cell>
          <cell r="D286" t="str">
            <v>14</v>
          </cell>
          <cell r="E286" t="str">
            <v>P2022_5311_ADMIN</v>
          </cell>
          <cell r="F286" t="str">
            <v>36233.62.23.1</v>
          </cell>
          <cell r="G286" t="str">
            <v>20.509</v>
          </cell>
          <cell r="H286" t="str">
            <v>7/1/2021</v>
          </cell>
          <cell r="I286" t="str">
            <v>6/30/2022</v>
          </cell>
          <cell r="J286">
            <v>163834</v>
          </cell>
          <cell r="K286">
            <v>0</v>
          </cell>
          <cell r="L286">
            <v>0</v>
          </cell>
          <cell r="M286">
            <v>1</v>
          </cell>
          <cell r="N286">
            <v>163834</v>
          </cell>
          <cell r="O286">
            <v>163834</v>
          </cell>
          <cell r="P286">
            <v>0</v>
          </cell>
          <cell r="Q286">
            <v>80</v>
          </cell>
          <cell r="R286">
            <v>5</v>
          </cell>
          <cell r="S286">
            <v>15</v>
          </cell>
        </row>
        <row r="287">
          <cell r="A287">
            <v>2000048010</v>
          </cell>
          <cell r="B287">
            <v>44368</v>
          </cell>
          <cell r="C287" t="str">
            <v>TRANSYLVANIA COUNTY</v>
          </cell>
          <cell r="D287" t="str">
            <v>14</v>
          </cell>
          <cell r="E287" t="str">
            <v>P2022_5311_ADMIN</v>
          </cell>
          <cell r="F287" t="str">
            <v>36233.104.23.1</v>
          </cell>
          <cell r="G287" t="str">
            <v>20.509</v>
          </cell>
          <cell r="H287" t="str">
            <v>7/1/2021</v>
          </cell>
          <cell r="I287" t="str">
            <v>6/30/2022</v>
          </cell>
          <cell r="J287">
            <v>137896</v>
          </cell>
          <cell r="K287">
            <v>0</v>
          </cell>
          <cell r="L287">
            <v>0</v>
          </cell>
          <cell r="M287">
            <v>1</v>
          </cell>
          <cell r="N287">
            <v>129785</v>
          </cell>
          <cell r="O287">
            <v>137896</v>
          </cell>
          <cell r="P287">
            <v>0</v>
          </cell>
          <cell r="Q287">
            <v>80</v>
          </cell>
          <cell r="R287">
            <v>5</v>
          </cell>
          <cell r="S287">
            <v>15</v>
          </cell>
        </row>
        <row r="288">
          <cell r="A288">
            <v>2000048011</v>
          </cell>
          <cell r="B288">
            <v>44368</v>
          </cell>
          <cell r="C288" t="str">
            <v>APPALCART</v>
          </cell>
          <cell r="D288" t="str">
            <v>11</v>
          </cell>
          <cell r="E288" t="str">
            <v>P2022_5311_OPERATING</v>
          </cell>
          <cell r="F288" t="str">
            <v>36233.6.23.2</v>
          </cell>
          <cell r="G288" t="str">
            <v>20.509</v>
          </cell>
          <cell r="H288" t="str">
            <v>7/1/2021</v>
          </cell>
          <cell r="I288" t="str">
            <v>6/30/2022</v>
          </cell>
          <cell r="J288">
            <v>424438</v>
          </cell>
          <cell r="K288">
            <v>0</v>
          </cell>
          <cell r="L288">
            <v>0</v>
          </cell>
          <cell r="M288">
            <v>1</v>
          </cell>
          <cell r="N288">
            <v>424438</v>
          </cell>
          <cell r="O288">
            <v>424438</v>
          </cell>
          <cell r="P288">
            <v>0</v>
          </cell>
          <cell r="Q288">
            <v>50</v>
          </cell>
          <cell r="R288">
            <v>0</v>
          </cell>
          <cell r="S288">
            <v>50</v>
          </cell>
        </row>
        <row r="289">
          <cell r="A289">
            <v>2000048018</v>
          </cell>
          <cell r="B289">
            <v>44368</v>
          </cell>
          <cell r="C289" t="str">
            <v>ALLEGHANY COUNTY</v>
          </cell>
          <cell r="D289" t="str">
            <v>11</v>
          </cell>
          <cell r="E289" t="str">
            <v>P2022_5311_ADMIN</v>
          </cell>
          <cell r="F289" t="str">
            <v>36233.4.22.1</v>
          </cell>
          <cell r="G289" t="str">
            <v>20.509</v>
          </cell>
          <cell r="H289" t="str">
            <v>7/1/2021</v>
          </cell>
          <cell r="I289" t="str">
            <v>6/30/2022</v>
          </cell>
          <cell r="J289">
            <v>94225</v>
          </cell>
          <cell r="K289">
            <v>0</v>
          </cell>
          <cell r="L289">
            <v>0</v>
          </cell>
          <cell r="M289">
            <v>1</v>
          </cell>
          <cell r="N289">
            <v>94225</v>
          </cell>
          <cell r="O289">
            <v>94225</v>
          </cell>
          <cell r="P289">
            <v>0</v>
          </cell>
          <cell r="Q289">
            <v>80</v>
          </cell>
          <cell r="R289">
            <v>5</v>
          </cell>
          <cell r="S289">
            <v>15</v>
          </cell>
        </row>
        <row r="290">
          <cell r="A290">
            <v>2000048019</v>
          </cell>
          <cell r="B290">
            <v>44368</v>
          </cell>
          <cell r="C290" t="str">
            <v>BRUNSWICK TRANSIT SYSTEM INC</v>
          </cell>
          <cell r="D290" t="str">
            <v>3</v>
          </cell>
          <cell r="E290" t="str">
            <v>P2022_5311_ADMIN</v>
          </cell>
          <cell r="F290" t="str">
            <v>36233.16.19.1</v>
          </cell>
          <cell r="G290" t="str">
            <v>20.509</v>
          </cell>
          <cell r="H290" t="str">
            <v>7/1/2021</v>
          </cell>
          <cell r="I290" t="str">
            <v>6/30/2022</v>
          </cell>
          <cell r="J290">
            <v>219618</v>
          </cell>
          <cell r="K290">
            <v>0</v>
          </cell>
          <cell r="L290">
            <v>0</v>
          </cell>
          <cell r="M290">
            <v>1</v>
          </cell>
          <cell r="N290">
            <v>219618</v>
          </cell>
          <cell r="O290">
            <v>219618</v>
          </cell>
          <cell r="P290">
            <v>0</v>
          </cell>
          <cell r="Q290">
            <v>80</v>
          </cell>
          <cell r="R290">
            <v>5</v>
          </cell>
          <cell r="S290">
            <v>15</v>
          </cell>
        </row>
        <row r="291">
          <cell r="A291">
            <v>2000048020</v>
          </cell>
          <cell r="B291">
            <v>44368</v>
          </cell>
          <cell r="C291" t="str">
            <v>SWAIN COUNTY FOCAL POINT</v>
          </cell>
          <cell r="D291" t="str">
            <v>14</v>
          </cell>
          <cell r="E291" t="str">
            <v>P2022_5311_ADMIN</v>
          </cell>
          <cell r="F291" t="str">
            <v>36233.101.23.1</v>
          </cell>
          <cell r="G291" t="str">
            <v>20.509</v>
          </cell>
          <cell r="H291" t="str">
            <v>7/1/2021</v>
          </cell>
          <cell r="I291" t="str">
            <v>6/30/2022</v>
          </cell>
          <cell r="J291">
            <v>86132</v>
          </cell>
          <cell r="K291">
            <v>0</v>
          </cell>
          <cell r="L291">
            <v>0</v>
          </cell>
          <cell r="M291">
            <v>1</v>
          </cell>
          <cell r="N291">
            <v>86132</v>
          </cell>
          <cell r="O291">
            <v>86132</v>
          </cell>
          <cell r="P291">
            <v>0</v>
          </cell>
          <cell r="Q291">
            <v>80</v>
          </cell>
          <cell r="R291">
            <v>5</v>
          </cell>
          <cell r="S291">
            <v>15</v>
          </cell>
        </row>
        <row r="292">
          <cell r="A292">
            <v>2000048022</v>
          </cell>
          <cell r="B292">
            <v>44368</v>
          </cell>
          <cell r="C292" t="str">
            <v>CHEROKEE COUNTY</v>
          </cell>
          <cell r="D292" t="str">
            <v>14</v>
          </cell>
          <cell r="E292" t="str">
            <v>P2022_5311_ADMIN</v>
          </cell>
          <cell r="F292" t="str">
            <v>36233.22.23.1</v>
          </cell>
          <cell r="G292" t="str">
            <v>20.509</v>
          </cell>
          <cell r="H292" t="str">
            <v>7/1/2021</v>
          </cell>
          <cell r="I292" t="str">
            <v>6/30/2022</v>
          </cell>
          <cell r="J292">
            <v>146990</v>
          </cell>
          <cell r="K292">
            <v>0</v>
          </cell>
          <cell r="L292">
            <v>0</v>
          </cell>
          <cell r="M292">
            <v>1</v>
          </cell>
          <cell r="N292">
            <v>138344</v>
          </cell>
          <cell r="O292">
            <v>146990</v>
          </cell>
          <cell r="P292">
            <v>0</v>
          </cell>
          <cell r="Q292">
            <v>80</v>
          </cell>
          <cell r="R292">
            <v>5</v>
          </cell>
          <cell r="S292">
            <v>15</v>
          </cell>
        </row>
        <row r="293">
          <cell r="A293">
            <v>2000048024</v>
          </cell>
          <cell r="B293">
            <v>44368</v>
          </cell>
          <cell r="C293" t="str">
            <v>PERSON COUNTY</v>
          </cell>
          <cell r="D293" t="str">
            <v>5</v>
          </cell>
          <cell r="E293" t="str">
            <v>P2022_5311_ADMIN</v>
          </cell>
          <cell r="F293" t="str">
            <v>36233.81.21.1</v>
          </cell>
          <cell r="G293" t="str">
            <v>20.509</v>
          </cell>
          <cell r="H293" t="str">
            <v>7/1/2021</v>
          </cell>
          <cell r="I293" t="str">
            <v>6/30/2022</v>
          </cell>
          <cell r="J293">
            <v>158629</v>
          </cell>
          <cell r="K293">
            <v>0</v>
          </cell>
          <cell r="L293">
            <v>0</v>
          </cell>
          <cell r="M293">
            <v>1</v>
          </cell>
          <cell r="N293">
            <v>149298</v>
          </cell>
          <cell r="O293">
            <v>158629</v>
          </cell>
          <cell r="P293">
            <v>0</v>
          </cell>
          <cell r="Q293">
            <v>80</v>
          </cell>
          <cell r="R293">
            <v>5</v>
          </cell>
          <cell r="S293">
            <v>15</v>
          </cell>
        </row>
        <row r="294">
          <cell r="A294">
            <v>2000048025</v>
          </cell>
          <cell r="B294">
            <v>44368</v>
          </cell>
          <cell r="C294" t="str">
            <v>ROBESON COUNTY</v>
          </cell>
          <cell r="D294" t="str">
            <v>6</v>
          </cell>
          <cell r="E294" t="str">
            <v>P2022_5311_ADMIN</v>
          </cell>
          <cell r="F294" t="str">
            <v>36233.67.23.1</v>
          </cell>
          <cell r="G294" t="str">
            <v>20.509</v>
          </cell>
          <cell r="H294" t="str">
            <v>7/1/2021</v>
          </cell>
          <cell r="I294" t="str">
            <v>6/30/2022</v>
          </cell>
          <cell r="J294">
            <v>381750</v>
          </cell>
          <cell r="K294">
            <v>0</v>
          </cell>
          <cell r="L294">
            <v>0</v>
          </cell>
          <cell r="M294">
            <v>1</v>
          </cell>
          <cell r="N294">
            <v>381750</v>
          </cell>
          <cell r="O294">
            <v>381750</v>
          </cell>
          <cell r="P294">
            <v>0</v>
          </cell>
          <cell r="Q294">
            <v>80</v>
          </cell>
          <cell r="R294">
            <v>5</v>
          </cell>
          <cell r="S294">
            <v>15</v>
          </cell>
        </row>
        <row r="295">
          <cell r="A295">
            <v>2000048026</v>
          </cell>
          <cell r="B295">
            <v>44368</v>
          </cell>
          <cell r="C295" t="str">
            <v>COMMUNITY AND SENIOR SERVICES OF</v>
          </cell>
          <cell r="D295" t="str">
            <v>4</v>
          </cell>
          <cell r="E295" t="str">
            <v>P2022_5311_ADMIN</v>
          </cell>
          <cell r="F295" t="str">
            <v>36233.63.22.1</v>
          </cell>
          <cell r="G295" t="str">
            <v>20.509</v>
          </cell>
          <cell r="H295" t="str">
            <v>7/1/2021</v>
          </cell>
          <cell r="I295" t="str">
            <v>6/30/2022</v>
          </cell>
          <cell r="J295">
            <v>399275</v>
          </cell>
          <cell r="K295">
            <v>0</v>
          </cell>
          <cell r="L295">
            <v>0</v>
          </cell>
          <cell r="M295">
            <v>1</v>
          </cell>
          <cell r="N295">
            <v>399275</v>
          </cell>
          <cell r="O295">
            <v>399275</v>
          </cell>
          <cell r="P295">
            <v>0</v>
          </cell>
          <cell r="Q295">
            <v>80</v>
          </cell>
          <cell r="R295">
            <v>5</v>
          </cell>
          <cell r="S295">
            <v>15</v>
          </cell>
        </row>
        <row r="296">
          <cell r="A296">
            <v>2000048027</v>
          </cell>
          <cell r="B296">
            <v>44368</v>
          </cell>
          <cell r="C296" t="str">
            <v>RUTHERFORD COUNTY</v>
          </cell>
          <cell r="D296" t="str">
            <v>13</v>
          </cell>
          <cell r="E296" t="str">
            <v>P2022_5311_ADMIN</v>
          </cell>
          <cell r="F296" t="str">
            <v>36233.93.23.1</v>
          </cell>
          <cell r="G296" t="str">
            <v>20.509</v>
          </cell>
          <cell r="H296" t="str">
            <v>7/1/2021</v>
          </cell>
          <cell r="I296" t="str">
            <v>6/30/2022</v>
          </cell>
          <cell r="J296">
            <v>242313</v>
          </cell>
          <cell r="K296">
            <v>0</v>
          </cell>
          <cell r="L296">
            <v>0</v>
          </cell>
          <cell r="M296">
            <v>1</v>
          </cell>
          <cell r="N296">
            <v>228060</v>
          </cell>
          <cell r="O296">
            <v>242313</v>
          </cell>
          <cell r="P296">
            <v>0</v>
          </cell>
          <cell r="Q296">
            <v>80</v>
          </cell>
          <cell r="R296">
            <v>5</v>
          </cell>
          <cell r="S296">
            <v>15</v>
          </cell>
        </row>
        <row r="297">
          <cell r="A297">
            <v>2000048028</v>
          </cell>
          <cell r="B297">
            <v>44368</v>
          </cell>
          <cell r="C297" t="str">
            <v>SAMPSON COUNTY</v>
          </cell>
          <cell r="D297" t="str">
            <v>3</v>
          </cell>
          <cell r="E297" t="str">
            <v>P2022_5311_ADMIN</v>
          </cell>
          <cell r="F297" t="str">
            <v>36233.94.23.1</v>
          </cell>
          <cell r="G297" t="str">
            <v>20.509</v>
          </cell>
          <cell r="H297" t="str">
            <v>7/1/2021</v>
          </cell>
          <cell r="I297" t="str">
            <v>6/30/2022</v>
          </cell>
          <cell r="J297">
            <v>204707</v>
          </cell>
          <cell r="K297">
            <v>0</v>
          </cell>
          <cell r="L297">
            <v>0</v>
          </cell>
          <cell r="M297">
            <v>1</v>
          </cell>
          <cell r="N297">
            <v>192666</v>
          </cell>
          <cell r="O297">
            <v>204707</v>
          </cell>
          <cell r="P297">
            <v>0</v>
          </cell>
          <cell r="Q297">
            <v>80</v>
          </cell>
          <cell r="R297">
            <v>5</v>
          </cell>
          <cell r="S297">
            <v>15</v>
          </cell>
        </row>
        <row r="298">
          <cell r="A298">
            <v>2000048029</v>
          </cell>
          <cell r="B298">
            <v>44368</v>
          </cell>
          <cell r="C298" t="str">
            <v>SAMPSON COUNTY</v>
          </cell>
          <cell r="D298" t="str">
            <v>3</v>
          </cell>
          <cell r="E298" t="str">
            <v>P2022_RURAL EXP VEHICLES</v>
          </cell>
          <cell r="F298" t="str">
            <v>36233.94.23.5</v>
          </cell>
          <cell r="G298" t="str">
            <v>20.509</v>
          </cell>
          <cell r="H298" t="str">
            <v>7/1/2021</v>
          </cell>
          <cell r="I298" t="str">
            <v>6/30/2024</v>
          </cell>
          <cell r="J298">
            <v>264000</v>
          </cell>
          <cell r="K298">
            <v>0</v>
          </cell>
          <cell r="L298">
            <v>0</v>
          </cell>
          <cell r="M298">
            <v>1</v>
          </cell>
          <cell r="N298">
            <v>264000</v>
          </cell>
          <cell r="O298">
            <v>264000</v>
          </cell>
          <cell r="P298">
            <v>0</v>
          </cell>
          <cell r="Q298">
            <v>80</v>
          </cell>
          <cell r="R298">
            <v>0</v>
          </cell>
          <cell r="S298">
            <v>20</v>
          </cell>
        </row>
        <row r="299">
          <cell r="A299">
            <v>2000048123</v>
          </cell>
          <cell r="B299">
            <v>44370</v>
          </cell>
          <cell r="C299" t="str">
            <v>ROBESON COUNTY</v>
          </cell>
          <cell r="D299" t="str">
            <v>6</v>
          </cell>
          <cell r="E299" t="str">
            <v>P2022_CAPITAL</v>
          </cell>
          <cell r="F299" t="str">
            <v>36233.67.23.4</v>
          </cell>
          <cell r="G299" t="str">
            <v>20.509</v>
          </cell>
          <cell r="H299" t="str">
            <v>7/1/2021</v>
          </cell>
          <cell r="I299" t="str">
            <v>6/30/2022</v>
          </cell>
          <cell r="J299">
            <v>6207</v>
          </cell>
          <cell r="K299">
            <v>0</v>
          </cell>
          <cell r="L299">
            <v>0</v>
          </cell>
          <cell r="M299">
            <v>1</v>
          </cell>
          <cell r="N299">
            <v>6207</v>
          </cell>
          <cell r="O299">
            <v>6207</v>
          </cell>
          <cell r="P299">
            <v>0</v>
          </cell>
          <cell r="Q299">
            <v>80</v>
          </cell>
          <cell r="R299">
            <v>10</v>
          </cell>
          <cell r="S299">
            <v>10</v>
          </cell>
        </row>
        <row r="300">
          <cell r="A300">
            <v>2000048124</v>
          </cell>
          <cell r="B300">
            <v>44370</v>
          </cell>
          <cell r="C300" t="str">
            <v>ROBESON COUNTY</v>
          </cell>
          <cell r="D300" t="str">
            <v>6</v>
          </cell>
          <cell r="E300" t="str">
            <v>P2022_CAPITAL</v>
          </cell>
          <cell r="F300" t="str">
            <v>36233.67.23.3</v>
          </cell>
          <cell r="G300" t="str">
            <v>20.509</v>
          </cell>
          <cell r="H300" t="str">
            <v>7/1/2021</v>
          </cell>
          <cell r="I300" t="str">
            <v>6/30/2022</v>
          </cell>
          <cell r="J300">
            <v>136800</v>
          </cell>
          <cell r="K300">
            <v>0</v>
          </cell>
          <cell r="L300">
            <v>0</v>
          </cell>
          <cell r="M300">
            <v>1</v>
          </cell>
          <cell r="N300">
            <v>136800</v>
          </cell>
          <cell r="O300">
            <v>136800</v>
          </cell>
          <cell r="P300">
            <v>0</v>
          </cell>
          <cell r="Q300">
            <v>80</v>
          </cell>
          <cell r="R300">
            <v>10</v>
          </cell>
          <cell r="S300">
            <v>10</v>
          </cell>
        </row>
        <row r="301">
          <cell r="A301">
            <v>2000048125</v>
          </cell>
          <cell r="B301">
            <v>44370</v>
          </cell>
          <cell r="C301" t="str">
            <v>ALBEMARLE REGIONAL HEALTH SERVICES</v>
          </cell>
          <cell r="D301" t="str">
            <v>1</v>
          </cell>
          <cell r="E301" t="str">
            <v>P2022_CAPITAL</v>
          </cell>
          <cell r="F301" t="str">
            <v>36233.53.23.4</v>
          </cell>
          <cell r="G301" t="str">
            <v>20.509</v>
          </cell>
          <cell r="H301" t="str">
            <v>7/1/2021</v>
          </cell>
          <cell r="I301" t="str">
            <v>6/30/2022</v>
          </cell>
          <cell r="J301">
            <v>118063</v>
          </cell>
          <cell r="K301">
            <v>0</v>
          </cell>
          <cell r="L301">
            <v>0</v>
          </cell>
          <cell r="M301">
            <v>1</v>
          </cell>
          <cell r="N301">
            <v>118063</v>
          </cell>
          <cell r="O301">
            <v>118063</v>
          </cell>
          <cell r="P301">
            <v>0</v>
          </cell>
          <cell r="Q301">
            <v>80</v>
          </cell>
          <cell r="R301">
            <v>10</v>
          </cell>
          <cell r="S301">
            <v>10</v>
          </cell>
        </row>
        <row r="302">
          <cell r="A302">
            <v>2000048126</v>
          </cell>
          <cell r="B302">
            <v>44370</v>
          </cell>
          <cell r="C302" t="str">
            <v>ALBEMARLE REGIONAL HEALTH SERVICES</v>
          </cell>
          <cell r="D302" t="str">
            <v>1</v>
          </cell>
          <cell r="E302" t="str">
            <v>P2022_CAPITAL</v>
          </cell>
          <cell r="F302" t="str">
            <v>36233.53.23.3</v>
          </cell>
          <cell r="G302" t="str">
            <v>20.509</v>
          </cell>
          <cell r="H302" t="str">
            <v>7/1/2021</v>
          </cell>
          <cell r="I302" t="str">
            <v>6/30/2022</v>
          </cell>
          <cell r="J302">
            <v>170910</v>
          </cell>
          <cell r="K302">
            <v>0</v>
          </cell>
          <cell r="L302">
            <v>0</v>
          </cell>
          <cell r="M302">
            <v>1</v>
          </cell>
          <cell r="N302">
            <v>170910</v>
          </cell>
          <cell r="O302">
            <v>170910</v>
          </cell>
          <cell r="P302">
            <v>0</v>
          </cell>
          <cell r="Q302">
            <v>80</v>
          </cell>
          <cell r="R302">
            <v>10</v>
          </cell>
          <cell r="S302">
            <v>10</v>
          </cell>
        </row>
        <row r="303">
          <cell r="A303">
            <v>2000048127</v>
          </cell>
          <cell r="B303">
            <v>44370</v>
          </cell>
          <cell r="C303" t="str">
            <v>CHOANOKE PUBLIC TRANSPORTATION</v>
          </cell>
          <cell r="D303" t="str">
            <v>1</v>
          </cell>
          <cell r="E303" t="str">
            <v>P2022_5311_ADMIN</v>
          </cell>
          <cell r="F303" t="str">
            <v>36233.23.23.1</v>
          </cell>
          <cell r="G303" t="str">
            <v>20.509</v>
          </cell>
          <cell r="H303" t="str">
            <v>7/1/2021</v>
          </cell>
          <cell r="I303" t="str">
            <v>6/30/2022</v>
          </cell>
          <cell r="J303">
            <v>497871</v>
          </cell>
          <cell r="K303">
            <v>0</v>
          </cell>
          <cell r="L303">
            <v>0</v>
          </cell>
          <cell r="M303">
            <v>1</v>
          </cell>
          <cell r="N303">
            <v>468585</v>
          </cell>
          <cell r="O303">
            <v>497871</v>
          </cell>
          <cell r="P303">
            <v>0</v>
          </cell>
          <cell r="Q303">
            <v>80</v>
          </cell>
          <cell r="R303">
            <v>5</v>
          </cell>
          <cell r="S303">
            <v>15</v>
          </cell>
        </row>
        <row r="304">
          <cell r="A304">
            <v>2000048128</v>
          </cell>
          <cell r="B304">
            <v>44370</v>
          </cell>
          <cell r="C304" t="str">
            <v>CHOANOKE PUBLIC TRANSPORTATION</v>
          </cell>
          <cell r="D304" t="str">
            <v>1</v>
          </cell>
          <cell r="E304" t="str">
            <v>P2022_CAPITAL</v>
          </cell>
          <cell r="F304" t="str">
            <v>36233.23.23.4</v>
          </cell>
          <cell r="G304" t="str">
            <v>20.509</v>
          </cell>
          <cell r="H304" t="str">
            <v>7/1/2021</v>
          </cell>
          <cell r="I304" t="str">
            <v>6/30/2022</v>
          </cell>
          <cell r="J304">
            <v>28341</v>
          </cell>
          <cell r="K304">
            <v>0</v>
          </cell>
          <cell r="L304">
            <v>0</v>
          </cell>
          <cell r="M304">
            <v>1</v>
          </cell>
          <cell r="N304">
            <v>25192</v>
          </cell>
          <cell r="O304">
            <v>28341</v>
          </cell>
          <cell r="P304">
            <v>0</v>
          </cell>
          <cell r="Q304">
            <v>80</v>
          </cell>
          <cell r="R304">
            <v>10</v>
          </cell>
          <cell r="S304">
            <v>10</v>
          </cell>
        </row>
        <row r="305">
          <cell r="A305">
            <v>2000048129</v>
          </cell>
          <cell r="B305">
            <v>44370</v>
          </cell>
          <cell r="C305" t="str">
            <v>GREENE COUNTY</v>
          </cell>
          <cell r="D305" t="str">
            <v>2</v>
          </cell>
          <cell r="E305" t="str">
            <v>P2022_5311_ADMIN</v>
          </cell>
          <cell r="F305" t="str">
            <v>36233.47.23.1</v>
          </cell>
          <cell r="G305" t="str">
            <v>20.509</v>
          </cell>
          <cell r="H305" t="str">
            <v>7/1/2021</v>
          </cell>
          <cell r="I305" t="str">
            <v>6/30/2022</v>
          </cell>
          <cell r="J305">
            <v>104490</v>
          </cell>
          <cell r="K305">
            <v>0</v>
          </cell>
          <cell r="L305">
            <v>0</v>
          </cell>
          <cell r="M305">
            <v>1</v>
          </cell>
          <cell r="N305">
            <v>98344</v>
          </cell>
          <cell r="O305">
            <v>104490</v>
          </cell>
          <cell r="P305">
            <v>0</v>
          </cell>
          <cell r="Q305">
            <v>80</v>
          </cell>
          <cell r="R305">
            <v>5</v>
          </cell>
          <cell r="S305">
            <v>15</v>
          </cell>
        </row>
        <row r="306">
          <cell r="A306">
            <v>2000048140</v>
          </cell>
          <cell r="B306">
            <v>44370</v>
          </cell>
          <cell r="C306" t="str">
            <v>LINCOLN COUNTY</v>
          </cell>
          <cell r="D306" t="str">
            <v>12</v>
          </cell>
          <cell r="E306" t="str">
            <v>P2022_5311_ADMIN</v>
          </cell>
          <cell r="F306" t="str">
            <v>36233.114.11.1</v>
          </cell>
          <cell r="G306" t="str">
            <v>20.509</v>
          </cell>
          <cell r="H306" t="str">
            <v>7/1/2021</v>
          </cell>
          <cell r="I306" t="str">
            <v>6/30/2022</v>
          </cell>
          <cell r="J306">
            <v>215288</v>
          </cell>
          <cell r="K306">
            <v>0</v>
          </cell>
          <cell r="L306">
            <v>0</v>
          </cell>
          <cell r="M306">
            <v>1</v>
          </cell>
          <cell r="N306">
            <v>202624</v>
          </cell>
          <cell r="O306">
            <v>215288</v>
          </cell>
          <cell r="P306">
            <v>0</v>
          </cell>
          <cell r="Q306">
            <v>80</v>
          </cell>
          <cell r="R306">
            <v>5</v>
          </cell>
          <cell r="S306">
            <v>15</v>
          </cell>
        </row>
        <row r="307">
          <cell r="A307">
            <v>2000048141</v>
          </cell>
          <cell r="B307">
            <v>44370</v>
          </cell>
          <cell r="C307" t="str">
            <v>AVERY COUNTY TRANSPORTATION</v>
          </cell>
          <cell r="D307" t="str">
            <v>11</v>
          </cell>
          <cell r="E307" t="str">
            <v>P2022_CAPITAL</v>
          </cell>
          <cell r="F307" t="str">
            <v>36233.9.23.4</v>
          </cell>
          <cell r="G307" t="str">
            <v>20.509</v>
          </cell>
          <cell r="H307" t="str">
            <v>7/1/2021</v>
          </cell>
          <cell r="I307" t="str">
            <v>6/30/2022</v>
          </cell>
          <cell r="J307">
            <v>12494</v>
          </cell>
          <cell r="K307">
            <v>0</v>
          </cell>
          <cell r="L307">
            <v>0</v>
          </cell>
          <cell r="M307">
            <v>1</v>
          </cell>
          <cell r="N307">
            <v>12494</v>
          </cell>
          <cell r="O307">
            <v>12494</v>
          </cell>
          <cell r="P307">
            <v>0</v>
          </cell>
          <cell r="Q307">
            <v>80</v>
          </cell>
          <cell r="R307">
            <v>10</v>
          </cell>
          <cell r="S307">
            <v>10</v>
          </cell>
        </row>
        <row r="308">
          <cell r="A308">
            <v>2000048142</v>
          </cell>
          <cell r="B308">
            <v>44370</v>
          </cell>
          <cell r="C308" t="str">
            <v>AVERY COUNTY TRANSPORTATION</v>
          </cell>
          <cell r="D308" t="str">
            <v>11</v>
          </cell>
          <cell r="E308" t="str">
            <v>P2022_CAPITAL</v>
          </cell>
          <cell r="F308" t="str">
            <v>36233.9.23.3</v>
          </cell>
          <cell r="G308" t="str">
            <v>20.509</v>
          </cell>
          <cell r="H308" t="str">
            <v>7/1/2021</v>
          </cell>
          <cell r="I308" t="str">
            <v>6/30/2022</v>
          </cell>
          <cell r="J308">
            <v>32040</v>
          </cell>
          <cell r="K308">
            <v>0</v>
          </cell>
          <cell r="L308">
            <v>0</v>
          </cell>
          <cell r="M308">
            <v>1</v>
          </cell>
          <cell r="N308">
            <v>32040</v>
          </cell>
          <cell r="O308">
            <v>32040</v>
          </cell>
          <cell r="P308">
            <v>0</v>
          </cell>
          <cell r="Q308">
            <v>80</v>
          </cell>
          <cell r="R308">
            <v>10</v>
          </cell>
          <cell r="S308">
            <v>10</v>
          </cell>
        </row>
        <row r="309">
          <cell r="A309">
            <v>2000048143</v>
          </cell>
          <cell r="B309">
            <v>44370</v>
          </cell>
          <cell r="C309" t="str">
            <v>AVERY COUNTY TRANSPORTATION</v>
          </cell>
          <cell r="D309" t="str">
            <v>11</v>
          </cell>
          <cell r="E309" t="str">
            <v>P2022_5311_ADMIN</v>
          </cell>
          <cell r="F309" t="str">
            <v>36233.9.23.1</v>
          </cell>
          <cell r="G309" t="str">
            <v>20.509</v>
          </cell>
          <cell r="H309" t="str">
            <v>7/1/2021</v>
          </cell>
          <cell r="I309" t="str">
            <v>6/30/2022</v>
          </cell>
          <cell r="J309">
            <v>133181</v>
          </cell>
          <cell r="K309">
            <v>0</v>
          </cell>
          <cell r="L309">
            <v>0</v>
          </cell>
          <cell r="M309">
            <v>1</v>
          </cell>
          <cell r="N309">
            <v>125347</v>
          </cell>
          <cell r="O309">
            <v>133181</v>
          </cell>
          <cell r="P309">
            <v>0</v>
          </cell>
          <cell r="Q309">
            <v>80</v>
          </cell>
          <cell r="R309">
            <v>5</v>
          </cell>
          <cell r="S309">
            <v>15</v>
          </cell>
        </row>
        <row r="310">
          <cell r="A310">
            <v>2000048144</v>
          </cell>
          <cell r="B310">
            <v>44370</v>
          </cell>
          <cell r="C310" t="str">
            <v>COLUMBUS COUNTY</v>
          </cell>
          <cell r="D310" t="str">
            <v>6</v>
          </cell>
          <cell r="E310" t="str">
            <v>P2022_CAPITAL</v>
          </cell>
          <cell r="F310" t="str">
            <v>36233.28.21.3</v>
          </cell>
          <cell r="G310" t="str">
            <v>20.509</v>
          </cell>
          <cell r="H310" t="str">
            <v>7/1/2021</v>
          </cell>
          <cell r="I310" t="str">
            <v>6/30/2022</v>
          </cell>
          <cell r="J310">
            <v>182857</v>
          </cell>
          <cell r="K310">
            <v>0</v>
          </cell>
          <cell r="L310">
            <v>0</v>
          </cell>
          <cell r="M310">
            <v>1</v>
          </cell>
          <cell r="N310">
            <v>162540</v>
          </cell>
          <cell r="O310">
            <v>182857</v>
          </cell>
          <cell r="P310">
            <v>0</v>
          </cell>
          <cell r="Q310">
            <v>80</v>
          </cell>
          <cell r="R310">
            <v>10</v>
          </cell>
          <cell r="S310">
            <v>10</v>
          </cell>
        </row>
        <row r="311">
          <cell r="A311">
            <v>2000048145</v>
          </cell>
          <cell r="B311">
            <v>44370</v>
          </cell>
          <cell r="C311" t="str">
            <v>IREDELL COUNTY</v>
          </cell>
          <cell r="D311" t="str">
            <v>12</v>
          </cell>
          <cell r="E311" t="str">
            <v>P2022_5311_ADMIN</v>
          </cell>
          <cell r="F311" t="str">
            <v>36233.56.20.1</v>
          </cell>
          <cell r="G311" t="str">
            <v>20.509</v>
          </cell>
          <cell r="H311" t="str">
            <v>7/1/2021</v>
          </cell>
          <cell r="I311" t="str">
            <v>6/30/2022</v>
          </cell>
          <cell r="J311">
            <v>219791</v>
          </cell>
          <cell r="K311">
            <v>0</v>
          </cell>
          <cell r="L311">
            <v>0</v>
          </cell>
          <cell r="M311">
            <v>1</v>
          </cell>
          <cell r="N311">
            <v>219791</v>
          </cell>
          <cell r="O311">
            <v>219791</v>
          </cell>
          <cell r="P311">
            <v>0</v>
          </cell>
          <cell r="Q311">
            <v>80</v>
          </cell>
          <cell r="R311">
            <v>5</v>
          </cell>
          <cell r="S311">
            <v>15</v>
          </cell>
        </row>
        <row r="312">
          <cell r="A312">
            <v>2000048146</v>
          </cell>
          <cell r="B312">
            <v>44370</v>
          </cell>
          <cell r="C312" t="str">
            <v>GRAHAM COUNTY</v>
          </cell>
          <cell r="D312" t="str">
            <v>14</v>
          </cell>
          <cell r="E312" t="str">
            <v>P2022_5311_ADMIN</v>
          </cell>
          <cell r="F312" t="str">
            <v>36233.46.23.1</v>
          </cell>
          <cell r="G312" t="str">
            <v>20.509</v>
          </cell>
          <cell r="H312" t="str">
            <v>7/1/2021</v>
          </cell>
          <cell r="I312" t="str">
            <v>6/30/2022</v>
          </cell>
          <cell r="J312">
            <v>90821</v>
          </cell>
          <cell r="K312">
            <v>0</v>
          </cell>
          <cell r="L312">
            <v>0</v>
          </cell>
          <cell r="M312">
            <v>1</v>
          </cell>
          <cell r="N312">
            <v>87188</v>
          </cell>
          <cell r="O312">
            <v>90821</v>
          </cell>
          <cell r="P312">
            <v>0</v>
          </cell>
          <cell r="Q312">
            <v>80</v>
          </cell>
          <cell r="R312">
            <v>5</v>
          </cell>
          <cell r="S312">
            <v>15</v>
          </cell>
        </row>
        <row r="313">
          <cell r="A313">
            <v>2000048147</v>
          </cell>
          <cell r="B313">
            <v>44370</v>
          </cell>
          <cell r="C313" t="str">
            <v>GRAHAM COUNTY</v>
          </cell>
          <cell r="D313" t="str">
            <v>14</v>
          </cell>
          <cell r="E313" t="str">
            <v>P2022_CAPITAL</v>
          </cell>
          <cell r="F313" t="str">
            <v>36233.46.23.4</v>
          </cell>
          <cell r="G313" t="str">
            <v>20.509</v>
          </cell>
          <cell r="H313" t="str">
            <v>7/1/2021</v>
          </cell>
          <cell r="I313" t="str">
            <v>6/30/2022</v>
          </cell>
          <cell r="J313">
            <v>447</v>
          </cell>
          <cell r="K313">
            <v>0</v>
          </cell>
          <cell r="L313">
            <v>0</v>
          </cell>
          <cell r="M313">
            <v>1</v>
          </cell>
          <cell r="N313">
            <v>-4503</v>
          </cell>
          <cell r="O313">
            <v>446</v>
          </cell>
          <cell r="P313">
            <v>0</v>
          </cell>
          <cell r="Q313">
            <v>80</v>
          </cell>
          <cell r="R313">
            <v>10</v>
          </cell>
          <cell r="S313">
            <v>10</v>
          </cell>
        </row>
        <row r="314">
          <cell r="A314">
            <v>2000048148</v>
          </cell>
          <cell r="B314">
            <v>44370</v>
          </cell>
          <cell r="C314" t="str">
            <v>GRAHAM COUNTY</v>
          </cell>
          <cell r="D314" t="str">
            <v>14</v>
          </cell>
          <cell r="E314" t="str">
            <v>P2022_CAPITAL</v>
          </cell>
          <cell r="F314" t="str">
            <v>36233.46.23.3</v>
          </cell>
          <cell r="G314" t="str">
            <v>20.509</v>
          </cell>
          <cell r="H314" t="str">
            <v>7/1/2021</v>
          </cell>
          <cell r="I314" t="str">
            <v>6/30/2022</v>
          </cell>
          <cell r="J314">
            <v>177484</v>
          </cell>
          <cell r="K314">
            <v>0</v>
          </cell>
          <cell r="L314">
            <v>0</v>
          </cell>
          <cell r="M314">
            <v>1</v>
          </cell>
          <cell r="N314">
            <v>177484</v>
          </cell>
          <cell r="O314">
            <v>177484</v>
          </cell>
          <cell r="P314">
            <v>0</v>
          </cell>
          <cell r="Q314">
            <v>80</v>
          </cell>
          <cell r="R314">
            <v>10</v>
          </cell>
          <cell r="S314">
            <v>10</v>
          </cell>
        </row>
        <row r="315">
          <cell r="A315">
            <v>2000048149</v>
          </cell>
          <cell r="B315">
            <v>44370</v>
          </cell>
          <cell r="C315" t="str">
            <v>COUNTY OF MCDOWELL</v>
          </cell>
          <cell r="D315" t="str">
            <v>17</v>
          </cell>
          <cell r="E315" t="str">
            <v>P2022_5311_ADMIN</v>
          </cell>
          <cell r="F315" t="str">
            <v>36233.159.4.1</v>
          </cell>
          <cell r="G315" t="str">
            <v>20.509</v>
          </cell>
          <cell r="H315" t="str">
            <v>7/1/2021</v>
          </cell>
          <cell r="I315" t="str">
            <v>6/30/2022</v>
          </cell>
          <cell r="J315">
            <v>146704</v>
          </cell>
          <cell r="K315">
            <v>0</v>
          </cell>
          <cell r="L315">
            <v>0</v>
          </cell>
          <cell r="M315">
            <v>1</v>
          </cell>
          <cell r="N315">
            <v>138075</v>
          </cell>
          <cell r="O315">
            <v>146704</v>
          </cell>
          <cell r="P315">
            <v>0</v>
          </cell>
          <cell r="Q315">
            <v>80</v>
          </cell>
          <cell r="R315">
            <v>5</v>
          </cell>
          <cell r="S315">
            <v>15</v>
          </cell>
        </row>
        <row r="316">
          <cell r="A316">
            <v>2000048160</v>
          </cell>
          <cell r="B316">
            <v>44370</v>
          </cell>
          <cell r="C316" t="str">
            <v>MOUNTAIN PROJECTS INC</v>
          </cell>
          <cell r="D316" t="str">
            <v>14</v>
          </cell>
          <cell r="E316" t="str">
            <v>P2022_5311_ADMIN</v>
          </cell>
          <cell r="F316" t="str">
            <v>36233.76.20.1</v>
          </cell>
          <cell r="G316" t="str">
            <v>20.509</v>
          </cell>
          <cell r="H316" t="str">
            <v>7/1/2021</v>
          </cell>
          <cell r="I316" t="str">
            <v>6/30/2022</v>
          </cell>
          <cell r="J316">
            <v>155729</v>
          </cell>
          <cell r="K316">
            <v>0</v>
          </cell>
          <cell r="L316">
            <v>0</v>
          </cell>
          <cell r="M316">
            <v>1</v>
          </cell>
          <cell r="N316">
            <v>146569</v>
          </cell>
          <cell r="O316">
            <v>155729</v>
          </cell>
          <cell r="P316">
            <v>0</v>
          </cell>
          <cell r="Q316">
            <v>80</v>
          </cell>
          <cell r="R316">
            <v>5</v>
          </cell>
          <cell r="S316">
            <v>15</v>
          </cell>
        </row>
        <row r="317">
          <cell r="A317">
            <v>2000048161</v>
          </cell>
          <cell r="B317">
            <v>44370</v>
          </cell>
          <cell r="C317" t="str">
            <v>ASHE COUNTY TRANSPORTATION</v>
          </cell>
          <cell r="D317" t="str">
            <v>11</v>
          </cell>
          <cell r="E317" t="str">
            <v>P2022_5311_ADMIN</v>
          </cell>
          <cell r="F317" t="str">
            <v>36233.8.23.1</v>
          </cell>
          <cell r="G317" t="str">
            <v>20.509</v>
          </cell>
          <cell r="H317" t="str">
            <v>7/1/2021</v>
          </cell>
          <cell r="I317" t="str">
            <v>6/30/2022</v>
          </cell>
          <cell r="J317">
            <v>183945</v>
          </cell>
          <cell r="K317">
            <v>0</v>
          </cell>
          <cell r="L317">
            <v>0</v>
          </cell>
          <cell r="M317">
            <v>1</v>
          </cell>
          <cell r="N317">
            <v>183945</v>
          </cell>
          <cell r="O317">
            <v>183945</v>
          </cell>
          <cell r="P317">
            <v>0</v>
          </cell>
          <cell r="Q317">
            <v>80</v>
          </cell>
          <cell r="R317">
            <v>5</v>
          </cell>
          <cell r="S317">
            <v>15</v>
          </cell>
        </row>
        <row r="318">
          <cell r="A318">
            <v>2000048163</v>
          </cell>
          <cell r="B318">
            <v>44370</v>
          </cell>
          <cell r="C318" t="str">
            <v>MACON COUNTY</v>
          </cell>
          <cell r="D318" t="str">
            <v>14</v>
          </cell>
          <cell r="E318" t="str">
            <v>P2022_5311_ADMIN</v>
          </cell>
          <cell r="F318" t="str">
            <v>36233.68.23.1</v>
          </cell>
          <cell r="G318" t="str">
            <v>20.509</v>
          </cell>
          <cell r="H318" t="str">
            <v>7/1/2021</v>
          </cell>
          <cell r="I318" t="str">
            <v>6/30/2022</v>
          </cell>
          <cell r="J318">
            <v>173046</v>
          </cell>
          <cell r="K318">
            <v>0</v>
          </cell>
          <cell r="L318">
            <v>0</v>
          </cell>
          <cell r="M318">
            <v>1</v>
          </cell>
          <cell r="N318">
            <v>162867</v>
          </cell>
          <cell r="O318">
            <v>173046</v>
          </cell>
          <cell r="P318">
            <v>0</v>
          </cell>
          <cell r="Q318">
            <v>80</v>
          </cell>
          <cell r="R318">
            <v>5</v>
          </cell>
          <cell r="S318">
            <v>15</v>
          </cell>
        </row>
        <row r="319">
          <cell r="A319">
            <v>2000048164</v>
          </cell>
          <cell r="B319">
            <v>44370</v>
          </cell>
          <cell r="C319" t="str">
            <v>ALBEMARLE REGIONAL HEALTH SERVICES</v>
          </cell>
          <cell r="D319" t="str">
            <v>1</v>
          </cell>
          <cell r="E319" t="str">
            <v>P2022_5311_ADMIN</v>
          </cell>
          <cell r="F319" t="str">
            <v>36233.53.23.1</v>
          </cell>
          <cell r="G319" t="str">
            <v>20.509</v>
          </cell>
          <cell r="H319" t="str">
            <v>7/1/2021</v>
          </cell>
          <cell r="I319" t="str">
            <v>6/30/2022</v>
          </cell>
          <cell r="J319">
            <v>453235</v>
          </cell>
          <cell r="K319">
            <v>0</v>
          </cell>
          <cell r="L319">
            <v>0</v>
          </cell>
          <cell r="M319">
            <v>1</v>
          </cell>
          <cell r="N319">
            <v>426575</v>
          </cell>
          <cell r="O319">
            <v>453235</v>
          </cell>
          <cell r="P319">
            <v>0</v>
          </cell>
          <cell r="Q319">
            <v>80</v>
          </cell>
          <cell r="R319">
            <v>5</v>
          </cell>
          <cell r="S319">
            <v>15</v>
          </cell>
        </row>
        <row r="320">
          <cell r="A320">
            <v>2000048165</v>
          </cell>
          <cell r="B320">
            <v>44370</v>
          </cell>
          <cell r="C320" t="str">
            <v>IREDELL COUNTY</v>
          </cell>
          <cell r="D320" t="str">
            <v>12</v>
          </cell>
          <cell r="E320" t="str">
            <v>P2022_CAPITAL</v>
          </cell>
          <cell r="F320" t="str">
            <v>36233.56.20.4</v>
          </cell>
          <cell r="G320" t="str">
            <v>20.509</v>
          </cell>
          <cell r="H320" t="str">
            <v>7/1/2021</v>
          </cell>
          <cell r="I320" t="str">
            <v>6/30/2022</v>
          </cell>
          <cell r="J320">
            <v>90543</v>
          </cell>
          <cell r="K320">
            <v>0</v>
          </cell>
          <cell r="L320">
            <v>0</v>
          </cell>
          <cell r="M320">
            <v>1</v>
          </cell>
          <cell r="N320">
            <v>91243</v>
          </cell>
          <cell r="O320">
            <v>90544</v>
          </cell>
          <cell r="P320">
            <v>0</v>
          </cell>
          <cell r="Q320">
            <v>80</v>
          </cell>
          <cell r="R320">
            <v>10</v>
          </cell>
          <cell r="S320">
            <v>10</v>
          </cell>
        </row>
        <row r="321">
          <cell r="A321">
            <v>2000048166</v>
          </cell>
          <cell r="B321">
            <v>44370</v>
          </cell>
          <cell r="C321" t="str">
            <v>IREDELL COUNTY</v>
          </cell>
          <cell r="D321" t="str">
            <v>12</v>
          </cell>
          <cell r="E321" t="str">
            <v>P2022_CAPITAL</v>
          </cell>
          <cell r="F321" t="str">
            <v>36233.56.20.3</v>
          </cell>
          <cell r="G321" t="str">
            <v>20.509</v>
          </cell>
          <cell r="H321" t="str">
            <v>7/1/2021</v>
          </cell>
          <cell r="I321" t="str">
            <v>6/30/2022</v>
          </cell>
          <cell r="J321">
            <v>396107</v>
          </cell>
          <cell r="K321">
            <v>0</v>
          </cell>
          <cell r="L321">
            <v>0</v>
          </cell>
          <cell r="M321">
            <v>1</v>
          </cell>
          <cell r="N321">
            <v>396107</v>
          </cell>
          <cell r="O321">
            <v>396108</v>
          </cell>
          <cell r="P321">
            <v>0</v>
          </cell>
          <cell r="Q321">
            <v>80</v>
          </cell>
          <cell r="R321">
            <v>10</v>
          </cell>
          <cell r="S321">
            <v>10</v>
          </cell>
        </row>
        <row r="322">
          <cell r="A322">
            <v>2000048168</v>
          </cell>
          <cell r="B322">
            <v>44370</v>
          </cell>
          <cell r="C322" t="str">
            <v>GOLDSBORO WAYNE TRANSPORTATION</v>
          </cell>
          <cell r="D322" t="str">
            <v>4</v>
          </cell>
          <cell r="E322" t="str">
            <v>P2022_5311_ADMIN</v>
          </cell>
          <cell r="F322" t="str">
            <v>36233.45.19.1</v>
          </cell>
          <cell r="G322" t="str">
            <v>20.509</v>
          </cell>
          <cell r="H322" t="str">
            <v>7/1/2021</v>
          </cell>
          <cell r="I322" t="str">
            <v>6/30/2022</v>
          </cell>
          <cell r="J322">
            <v>227021</v>
          </cell>
          <cell r="K322">
            <v>0</v>
          </cell>
          <cell r="L322">
            <v>0</v>
          </cell>
          <cell r="M322">
            <v>1</v>
          </cell>
          <cell r="N322">
            <v>213667</v>
          </cell>
          <cell r="O322">
            <v>227021</v>
          </cell>
          <cell r="P322">
            <v>0</v>
          </cell>
          <cell r="Q322">
            <v>80</v>
          </cell>
          <cell r="R322">
            <v>5</v>
          </cell>
          <cell r="S322">
            <v>15</v>
          </cell>
        </row>
        <row r="323">
          <cell r="A323">
            <v>2000048191</v>
          </cell>
          <cell r="B323">
            <v>44370</v>
          </cell>
          <cell r="C323" t="str">
            <v>GOLDSBORO WAYNE TRANSPORTATION</v>
          </cell>
          <cell r="D323" t="str">
            <v>4</v>
          </cell>
          <cell r="E323" t="str">
            <v>P2022_CAPITAL</v>
          </cell>
          <cell r="F323" t="str">
            <v>36233.45.19.5</v>
          </cell>
          <cell r="G323" t="str">
            <v>20.509</v>
          </cell>
          <cell r="H323" t="str">
            <v>7/1/2021</v>
          </cell>
          <cell r="I323" t="str">
            <v>6/30/2022</v>
          </cell>
          <cell r="J323">
            <v>16551</v>
          </cell>
          <cell r="K323">
            <v>0</v>
          </cell>
          <cell r="L323">
            <v>0</v>
          </cell>
          <cell r="M323">
            <v>1</v>
          </cell>
          <cell r="N323">
            <v>16551</v>
          </cell>
          <cell r="O323">
            <v>16551</v>
          </cell>
          <cell r="P323">
            <v>0</v>
          </cell>
          <cell r="Q323">
            <v>80</v>
          </cell>
          <cell r="R323">
            <v>10</v>
          </cell>
          <cell r="S323">
            <v>10</v>
          </cell>
        </row>
        <row r="324">
          <cell r="A324">
            <v>2000048192</v>
          </cell>
          <cell r="B324">
            <v>44370</v>
          </cell>
          <cell r="C324" t="str">
            <v>GOLDSBORO WAYNE TRANSPORTATION</v>
          </cell>
          <cell r="D324" t="str">
            <v>4</v>
          </cell>
          <cell r="E324" t="str">
            <v>P2022_CAPITAL</v>
          </cell>
          <cell r="F324" t="str">
            <v>36233.45.19.3</v>
          </cell>
          <cell r="G324" t="str">
            <v>20.509</v>
          </cell>
          <cell r="H324" t="str">
            <v>7/1/2021</v>
          </cell>
          <cell r="I324" t="str">
            <v>6/30/2022</v>
          </cell>
          <cell r="J324">
            <v>47520</v>
          </cell>
          <cell r="K324">
            <v>0</v>
          </cell>
          <cell r="L324">
            <v>0</v>
          </cell>
          <cell r="M324">
            <v>1</v>
          </cell>
          <cell r="N324">
            <v>47520</v>
          </cell>
          <cell r="O324">
            <v>47520</v>
          </cell>
          <cell r="P324">
            <v>0</v>
          </cell>
          <cell r="Q324">
            <v>80</v>
          </cell>
          <cell r="R324">
            <v>10</v>
          </cell>
          <cell r="S324">
            <v>10</v>
          </cell>
        </row>
        <row r="325">
          <cell r="A325">
            <v>2000048193</v>
          </cell>
          <cell r="B325">
            <v>44370</v>
          </cell>
          <cell r="C325" t="str">
            <v>BEAUFORT COUNTY DEVELOPMENTAL</v>
          </cell>
          <cell r="D325" t="str">
            <v>2</v>
          </cell>
          <cell r="E325" t="str">
            <v>P2022_5311_ADMIN</v>
          </cell>
          <cell r="F325" t="str">
            <v>36233.10.23.1</v>
          </cell>
          <cell r="G325" t="str">
            <v>20.509</v>
          </cell>
          <cell r="H325" t="str">
            <v>7/1/2021</v>
          </cell>
          <cell r="I325" t="str">
            <v>6/30/2022</v>
          </cell>
          <cell r="J325">
            <v>170838</v>
          </cell>
          <cell r="K325">
            <v>0</v>
          </cell>
          <cell r="L325">
            <v>0</v>
          </cell>
          <cell r="M325">
            <v>1</v>
          </cell>
          <cell r="N325">
            <v>170838</v>
          </cell>
          <cell r="O325">
            <v>170838</v>
          </cell>
          <cell r="P325">
            <v>0</v>
          </cell>
          <cell r="Q325">
            <v>80</v>
          </cell>
          <cell r="R325">
            <v>5</v>
          </cell>
          <cell r="S325">
            <v>15</v>
          </cell>
        </row>
        <row r="326">
          <cell r="A326">
            <v>2000048194</v>
          </cell>
          <cell r="B326">
            <v>44370</v>
          </cell>
          <cell r="C326" t="str">
            <v>HYDE COUNTY NON-PROFIT PRIVATE</v>
          </cell>
          <cell r="D326" t="str">
            <v>1</v>
          </cell>
          <cell r="E326" t="str">
            <v>P2022_5311_ADMIN</v>
          </cell>
          <cell r="F326" t="str">
            <v>36233.52.24.1</v>
          </cell>
          <cell r="G326" t="str">
            <v>20.509</v>
          </cell>
          <cell r="H326" t="str">
            <v>7/1/2021</v>
          </cell>
          <cell r="I326" t="str">
            <v>6/30/2022</v>
          </cell>
          <cell r="J326">
            <v>117069</v>
          </cell>
          <cell r="K326">
            <v>0</v>
          </cell>
          <cell r="L326">
            <v>0</v>
          </cell>
          <cell r="M326">
            <v>1</v>
          </cell>
          <cell r="N326">
            <v>110183</v>
          </cell>
          <cell r="O326">
            <v>117069</v>
          </cell>
          <cell r="P326">
            <v>0</v>
          </cell>
          <cell r="Q326">
            <v>80</v>
          </cell>
          <cell r="R326">
            <v>5</v>
          </cell>
          <cell r="S326">
            <v>15</v>
          </cell>
        </row>
        <row r="327">
          <cell r="A327">
            <v>2000048195</v>
          </cell>
          <cell r="B327">
            <v>44370</v>
          </cell>
          <cell r="C327" t="str">
            <v>ONSLOW UNITED TRANSIT</v>
          </cell>
          <cell r="D327" t="str">
            <v>3</v>
          </cell>
          <cell r="E327" t="str">
            <v>P2022_5311_ADMIN</v>
          </cell>
          <cell r="F327" t="str">
            <v>36233.79.16.1</v>
          </cell>
          <cell r="G327" t="str">
            <v>20.509</v>
          </cell>
          <cell r="H327" t="str">
            <v>7/1/2021</v>
          </cell>
          <cell r="I327" t="str">
            <v>6/30/2022</v>
          </cell>
          <cell r="J327">
            <v>254433</v>
          </cell>
          <cell r="K327">
            <v>0</v>
          </cell>
          <cell r="L327">
            <v>0</v>
          </cell>
          <cell r="M327">
            <v>1</v>
          </cell>
          <cell r="N327">
            <v>254433</v>
          </cell>
          <cell r="O327">
            <v>254433</v>
          </cell>
          <cell r="P327">
            <v>0</v>
          </cell>
          <cell r="Q327">
            <v>80</v>
          </cell>
          <cell r="R327">
            <v>5</v>
          </cell>
          <cell r="S327">
            <v>15</v>
          </cell>
        </row>
        <row r="328">
          <cell r="A328">
            <v>2000048196</v>
          </cell>
          <cell r="B328">
            <v>44370</v>
          </cell>
          <cell r="C328" t="str">
            <v>ONSLOW UNITED TRANSIT</v>
          </cell>
          <cell r="D328" t="str">
            <v>3</v>
          </cell>
          <cell r="E328" t="str">
            <v>P2022_CAPITAL</v>
          </cell>
          <cell r="F328" t="str">
            <v>36233.79.16.4</v>
          </cell>
          <cell r="G328" t="str">
            <v>20.509</v>
          </cell>
          <cell r="H328" t="str">
            <v>7/1/2021</v>
          </cell>
          <cell r="I328" t="str">
            <v>6/30/2022</v>
          </cell>
          <cell r="J328">
            <v>15085</v>
          </cell>
          <cell r="K328">
            <v>0</v>
          </cell>
          <cell r="L328">
            <v>0</v>
          </cell>
          <cell r="M328">
            <v>1</v>
          </cell>
          <cell r="N328">
            <v>15085</v>
          </cell>
          <cell r="O328">
            <v>15085</v>
          </cell>
          <cell r="P328">
            <v>0</v>
          </cell>
          <cell r="Q328">
            <v>80</v>
          </cell>
          <cell r="R328">
            <v>10</v>
          </cell>
          <cell r="S328">
            <v>10</v>
          </cell>
        </row>
        <row r="329">
          <cell r="A329">
            <v>2000048197</v>
          </cell>
          <cell r="B329">
            <v>44370</v>
          </cell>
          <cell r="C329" t="str">
            <v>ONSLOW UNITED TRANSIT</v>
          </cell>
          <cell r="D329" t="str">
            <v>3</v>
          </cell>
          <cell r="E329" t="str">
            <v>P2022_CAPITAL</v>
          </cell>
          <cell r="F329" t="str">
            <v>36233.79.16.3</v>
          </cell>
          <cell r="G329" t="str">
            <v>20.509</v>
          </cell>
          <cell r="H329" t="str">
            <v>7/1/2021</v>
          </cell>
          <cell r="I329" t="str">
            <v>6/30/2022</v>
          </cell>
          <cell r="J329">
            <v>192504</v>
          </cell>
          <cell r="K329">
            <v>0</v>
          </cell>
          <cell r="L329">
            <v>0</v>
          </cell>
          <cell r="M329">
            <v>1</v>
          </cell>
          <cell r="N329">
            <v>192504</v>
          </cell>
          <cell r="O329">
            <v>192504</v>
          </cell>
          <cell r="P329">
            <v>0</v>
          </cell>
          <cell r="Q329">
            <v>80</v>
          </cell>
          <cell r="R329">
            <v>10</v>
          </cell>
          <cell r="S329">
            <v>10</v>
          </cell>
        </row>
        <row r="330">
          <cell r="A330">
            <v>2000048198</v>
          </cell>
          <cell r="B330">
            <v>44370</v>
          </cell>
          <cell r="C330" t="str">
            <v>SAMPSON COUNTY</v>
          </cell>
          <cell r="D330" t="str">
            <v>3</v>
          </cell>
          <cell r="E330" t="str">
            <v>P2022_CAPITAL</v>
          </cell>
          <cell r="F330" t="str">
            <v>36233.94.23.4</v>
          </cell>
          <cell r="G330" t="str">
            <v>20.509</v>
          </cell>
          <cell r="H330" t="str">
            <v>7/1/2021</v>
          </cell>
          <cell r="I330" t="str">
            <v>6/30/2022</v>
          </cell>
          <cell r="J330">
            <v>45180</v>
          </cell>
          <cell r="K330">
            <v>0</v>
          </cell>
          <cell r="L330">
            <v>0</v>
          </cell>
          <cell r="M330">
            <v>1</v>
          </cell>
          <cell r="N330">
            <v>45191</v>
          </cell>
          <cell r="O330">
            <v>45180</v>
          </cell>
          <cell r="P330">
            <v>0</v>
          </cell>
          <cell r="Q330">
            <v>80</v>
          </cell>
          <cell r="R330">
            <v>10</v>
          </cell>
          <cell r="S330">
            <v>10</v>
          </cell>
        </row>
        <row r="331">
          <cell r="A331">
            <v>2000048199</v>
          </cell>
          <cell r="B331">
            <v>44370</v>
          </cell>
          <cell r="C331" t="str">
            <v>SAMPSON COUNTY</v>
          </cell>
          <cell r="D331" t="str">
            <v>3</v>
          </cell>
          <cell r="E331" t="str">
            <v>P2022_CAPITAL</v>
          </cell>
          <cell r="F331" t="str">
            <v>36233.94.23.3</v>
          </cell>
          <cell r="G331" t="str">
            <v>20.509</v>
          </cell>
          <cell r="H331" t="str">
            <v>7/1/2021</v>
          </cell>
          <cell r="I331" t="str">
            <v>6/30/2022</v>
          </cell>
          <cell r="J331">
            <v>117945</v>
          </cell>
          <cell r="K331">
            <v>0</v>
          </cell>
          <cell r="L331">
            <v>0</v>
          </cell>
          <cell r="M331">
            <v>1</v>
          </cell>
          <cell r="N331">
            <v>117945</v>
          </cell>
          <cell r="O331">
            <v>117945</v>
          </cell>
          <cell r="P331">
            <v>0</v>
          </cell>
          <cell r="Q331">
            <v>80</v>
          </cell>
          <cell r="R331">
            <v>10</v>
          </cell>
          <cell r="S331">
            <v>10</v>
          </cell>
        </row>
        <row r="332">
          <cell r="A332">
            <v>2000048200</v>
          </cell>
          <cell r="B332">
            <v>44370</v>
          </cell>
          <cell r="C332" t="str">
            <v>PENDER ADULT SERVICES, INC.</v>
          </cell>
          <cell r="D332" t="str">
            <v>3</v>
          </cell>
          <cell r="E332" t="str">
            <v>P2022_5311_ADMIN</v>
          </cell>
          <cell r="F332" t="str">
            <v>36233.127.14.1</v>
          </cell>
          <cell r="G332" t="str">
            <v>20.509</v>
          </cell>
          <cell r="H332" t="str">
            <v>7/1/2021</v>
          </cell>
          <cell r="I332" t="str">
            <v>6/30/2022</v>
          </cell>
          <cell r="J332">
            <v>175730</v>
          </cell>
          <cell r="K332">
            <v>0</v>
          </cell>
          <cell r="L332">
            <v>0</v>
          </cell>
          <cell r="M332">
            <v>1</v>
          </cell>
          <cell r="N332">
            <v>165393</v>
          </cell>
          <cell r="O332">
            <v>175730</v>
          </cell>
          <cell r="P332">
            <v>0</v>
          </cell>
          <cell r="Q332">
            <v>80</v>
          </cell>
          <cell r="R332">
            <v>5</v>
          </cell>
          <cell r="S332">
            <v>15</v>
          </cell>
        </row>
        <row r="333">
          <cell r="A333">
            <v>2000048201</v>
          </cell>
          <cell r="B333">
            <v>44370</v>
          </cell>
          <cell r="C333" t="str">
            <v>CLAY COUNTY</v>
          </cell>
          <cell r="D333" t="str">
            <v>14</v>
          </cell>
          <cell r="E333" t="str">
            <v>P2022_CAPITAL</v>
          </cell>
          <cell r="F333" t="str">
            <v>36233.27.23.3</v>
          </cell>
          <cell r="G333" t="str">
            <v>20.509</v>
          </cell>
          <cell r="H333" t="str">
            <v>7/1/2021</v>
          </cell>
          <cell r="I333" t="str">
            <v>6/30/2022</v>
          </cell>
          <cell r="J333">
            <v>208350</v>
          </cell>
          <cell r="K333">
            <v>0</v>
          </cell>
          <cell r="L333">
            <v>0</v>
          </cell>
          <cell r="M333">
            <v>1</v>
          </cell>
          <cell r="N333">
            <v>185200</v>
          </cell>
          <cell r="O333">
            <v>208350</v>
          </cell>
          <cell r="P333">
            <v>0</v>
          </cell>
          <cell r="Q333">
            <v>80</v>
          </cell>
          <cell r="R333">
            <v>10</v>
          </cell>
          <cell r="S333">
            <v>10</v>
          </cell>
        </row>
        <row r="334">
          <cell r="A334">
            <v>2000048202</v>
          </cell>
          <cell r="B334">
            <v>44370</v>
          </cell>
          <cell r="C334" t="str">
            <v>CLAY COUNTY</v>
          </cell>
          <cell r="D334" t="str">
            <v>14</v>
          </cell>
          <cell r="E334" t="str">
            <v>P2022_5311_ADMIN</v>
          </cell>
          <cell r="F334" t="str">
            <v>36233.27.23.1</v>
          </cell>
          <cell r="G334" t="str">
            <v>20.509</v>
          </cell>
          <cell r="H334" t="str">
            <v>7/1/2021</v>
          </cell>
          <cell r="I334" t="str">
            <v>6/30/2022</v>
          </cell>
          <cell r="J334">
            <v>106373</v>
          </cell>
          <cell r="K334">
            <v>0</v>
          </cell>
          <cell r="L334">
            <v>0</v>
          </cell>
          <cell r="M334">
            <v>1</v>
          </cell>
          <cell r="N334">
            <v>100116</v>
          </cell>
          <cell r="O334">
            <v>106373</v>
          </cell>
          <cell r="P334">
            <v>0</v>
          </cell>
          <cell r="Q334">
            <v>80</v>
          </cell>
          <cell r="R334">
            <v>5</v>
          </cell>
          <cell r="S334">
            <v>15</v>
          </cell>
        </row>
        <row r="335">
          <cell r="A335">
            <v>2000048203</v>
          </cell>
          <cell r="B335">
            <v>44370</v>
          </cell>
          <cell r="C335" t="str">
            <v>SCOTLAND COUNTY</v>
          </cell>
          <cell r="D335" t="str">
            <v>8</v>
          </cell>
          <cell r="E335" t="str">
            <v>P2022_5311_ADMIN</v>
          </cell>
          <cell r="F335" t="str">
            <v>36233.95.23.1</v>
          </cell>
          <cell r="G335" t="str">
            <v>20.509</v>
          </cell>
          <cell r="H335" t="str">
            <v>7/1/2021</v>
          </cell>
          <cell r="I335" t="str">
            <v>6/30/2022</v>
          </cell>
          <cell r="J335">
            <v>132961</v>
          </cell>
          <cell r="K335">
            <v>0</v>
          </cell>
          <cell r="L335">
            <v>0</v>
          </cell>
          <cell r="M335">
            <v>1</v>
          </cell>
          <cell r="N335">
            <v>132961</v>
          </cell>
          <cell r="O335">
            <v>132961</v>
          </cell>
          <cell r="P335">
            <v>0</v>
          </cell>
          <cell r="Q335">
            <v>80</v>
          </cell>
          <cell r="R335">
            <v>5</v>
          </cell>
          <cell r="S335">
            <v>15</v>
          </cell>
        </row>
        <row r="336">
          <cell r="A336">
            <v>2000048204</v>
          </cell>
          <cell r="B336">
            <v>44370</v>
          </cell>
          <cell r="C336" t="str">
            <v>ALLEGHANY COUNTY</v>
          </cell>
          <cell r="D336" t="str">
            <v>11</v>
          </cell>
          <cell r="E336" t="str">
            <v>P2022_CAPITAL</v>
          </cell>
          <cell r="F336" t="str">
            <v>36233.4.22.3</v>
          </cell>
          <cell r="G336" t="str">
            <v>20.509</v>
          </cell>
          <cell r="H336" t="str">
            <v>7/1/2021</v>
          </cell>
          <cell r="I336" t="str">
            <v>6/30/2022</v>
          </cell>
          <cell r="J336">
            <v>106812</v>
          </cell>
          <cell r="K336">
            <v>0</v>
          </cell>
          <cell r="L336">
            <v>0</v>
          </cell>
          <cell r="M336">
            <v>1</v>
          </cell>
          <cell r="N336">
            <v>106812</v>
          </cell>
          <cell r="O336">
            <v>106812</v>
          </cell>
          <cell r="P336">
            <v>0</v>
          </cell>
          <cell r="Q336">
            <v>80</v>
          </cell>
          <cell r="R336">
            <v>10</v>
          </cell>
          <cell r="S336">
            <v>10</v>
          </cell>
        </row>
        <row r="337">
          <cell r="A337">
            <v>2000048205</v>
          </cell>
          <cell r="B337">
            <v>44370</v>
          </cell>
          <cell r="C337" t="str">
            <v>LENOIR COUNTY</v>
          </cell>
          <cell r="D337" t="str">
            <v>2</v>
          </cell>
          <cell r="E337" t="str">
            <v>P2022_5311_ADMIN</v>
          </cell>
          <cell r="F337" t="str">
            <v>36233.66.23.1</v>
          </cell>
          <cell r="G337" t="str">
            <v>20.509</v>
          </cell>
          <cell r="H337" t="str">
            <v>7/1/2021</v>
          </cell>
          <cell r="I337" t="str">
            <v>6/30/2022</v>
          </cell>
          <cell r="J337">
            <v>225114</v>
          </cell>
          <cell r="K337">
            <v>0</v>
          </cell>
          <cell r="L337">
            <v>0</v>
          </cell>
          <cell r="M337">
            <v>1</v>
          </cell>
          <cell r="N337">
            <v>211872</v>
          </cell>
          <cell r="O337">
            <v>225114</v>
          </cell>
          <cell r="P337">
            <v>0</v>
          </cell>
          <cell r="Q337">
            <v>80</v>
          </cell>
          <cell r="R337">
            <v>5</v>
          </cell>
          <cell r="S337">
            <v>15</v>
          </cell>
        </row>
        <row r="338">
          <cell r="A338">
            <v>2000048206</v>
          </cell>
          <cell r="B338">
            <v>44370</v>
          </cell>
          <cell r="C338" t="str">
            <v>CHEROKEE COUNTY</v>
          </cell>
          <cell r="D338" t="str">
            <v>14</v>
          </cell>
          <cell r="E338" t="str">
            <v>P2022_CAPITAL</v>
          </cell>
          <cell r="F338" t="str">
            <v>51081.15.5.4</v>
          </cell>
          <cell r="G338" t="str">
            <v>20.509</v>
          </cell>
          <cell r="H338" t="str">
            <v>7/1/2021</v>
          </cell>
          <cell r="I338" t="str">
            <v>6/30/2022</v>
          </cell>
          <cell r="J338">
            <v>26751</v>
          </cell>
          <cell r="K338">
            <v>0</v>
          </cell>
          <cell r="L338">
            <v>0</v>
          </cell>
          <cell r="M338">
            <v>1</v>
          </cell>
          <cell r="N338">
            <v>26751</v>
          </cell>
          <cell r="O338">
            <v>26751</v>
          </cell>
          <cell r="P338">
            <v>0</v>
          </cell>
          <cell r="Q338">
            <v>80</v>
          </cell>
          <cell r="R338">
            <v>10</v>
          </cell>
          <cell r="S338">
            <v>10</v>
          </cell>
        </row>
        <row r="339">
          <cell r="A339">
            <v>2000048207</v>
          </cell>
          <cell r="B339">
            <v>44370</v>
          </cell>
          <cell r="C339" t="str">
            <v>BARONS BUS INC</v>
          </cell>
          <cell r="D339" t="str">
            <v>19</v>
          </cell>
          <cell r="E339" t="str">
            <v>P2021_CARES_INTERCITY</v>
          </cell>
          <cell r="F339" t="str">
            <v>49233.90.1.2</v>
          </cell>
          <cell r="G339" t="str">
            <v>20.509</v>
          </cell>
          <cell r="H339" t="str">
            <v>1/20/2020</v>
          </cell>
          <cell r="I339" t="str">
            <v>6/30/2021</v>
          </cell>
          <cell r="J339">
            <v>217956</v>
          </cell>
          <cell r="K339">
            <v>0</v>
          </cell>
          <cell r="L339">
            <v>0</v>
          </cell>
          <cell r="M339">
            <v>1</v>
          </cell>
          <cell r="N339">
            <v>223983</v>
          </cell>
          <cell r="O339">
            <v>217956</v>
          </cell>
          <cell r="P339">
            <v>0</v>
          </cell>
          <cell r="Q339">
            <v>100</v>
          </cell>
          <cell r="R339">
            <v>0</v>
          </cell>
          <cell r="S339">
            <v>0</v>
          </cell>
        </row>
        <row r="340">
          <cell r="A340">
            <v>2000048213</v>
          </cell>
          <cell r="B340">
            <v>44370</v>
          </cell>
          <cell r="C340" t="str">
            <v>COUNTY OF LEE</v>
          </cell>
          <cell r="D340" t="str">
            <v>8</v>
          </cell>
          <cell r="E340" t="str">
            <v>P2022_CAPITAL</v>
          </cell>
          <cell r="F340" t="str">
            <v>36233.65.23.3</v>
          </cell>
          <cell r="G340" t="str">
            <v>20.509</v>
          </cell>
          <cell r="H340" t="str">
            <v>7/1/2021</v>
          </cell>
          <cell r="I340" t="str">
            <v>6/30/2022</v>
          </cell>
          <cell r="J340">
            <v>185836</v>
          </cell>
          <cell r="K340">
            <v>0</v>
          </cell>
          <cell r="L340">
            <v>0</v>
          </cell>
          <cell r="M340">
            <v>1</v>
          </cell>
          <cell r="N340">
            <v>165188</v>
          </cell>
          <cell r="O340">
            <v>185836</v>
          </cell>
          <cell r="P340">
            <v>0</v>
          </cell>
          <cell r="Q340">
            <v>80</v>
          </cell>
          <cell r="R340">
            <v>10</v>
          </cell>
          <cell r="S340">
            <v>10</v>
          </cell>
        </row>
        <row r="341">
          <cell r="A341">
            <v>2000048214</v>
          </cell>
          <cell r="B341">
            <v>44370</v>
          </cell>
          <cell r="C341" t="str">
            <v>WESTERN PIEDMONT REGIONAL</v>
          </cell>
          <cell r="D341" t="str">
            <v>12</v>
          </cell>
          <cell r="E341" t="str">
            <v>P2022_5311_OPERATING</v>
          </cell>
          <cell r="F341" t="str">
            <v>36233.129.14.2</v>
          </cell>
          <cell r="G341" t="str">
            <v>20.509</v>
          </cell>
          <cell r="H341" t="str">
            <v>8/1/2021</v>
          </cell>
          <cell r="I341" t="str">
            <v>6/30/2022</v>
          </cell>
          <cell r="J341">
            <v>211884</v>
          </cell>
          <cell r="K341">
            <v>0</v>
          </cell>
          <cell r="L341">
            <v>0</v>
          </cell>
          <cell r="M341">
            <v>1</v>
          </cell>
          <cell r="N341">
            <v>211884</v>
          </cell>
          <cell r="O341">
            <v>211884</v>
          </cell>
          <cell r="P341">
            <v>0</v>
          </cell>
          <cell r="Q341">
            <v>50</v>
          </cell>
          <cell r="R341">
            <v>0</v>
          </cell>
          <cell r="S341">
            <v>50</v>
          </cell>
        </row>
        <row r="342">
          <cell r="A342">
            <v>2000048215</v>
          </cell>
          <cell r="B342">
            <v>44370</v>
          </cell>
          <cell r="C342" t="str">
            <v>DUPLIN COUNTY</v>
          </cell>
          <cell r="D342" t="str">
            <v>3</v>
          </cell>
          <cell r="E342" t="str">
            <v>P2022_RURAL EXP VEHICLES</v>
          </cell>
          <cell r="F342" t="str">
            <v>36233.35.23.5</v>
          </cell>
          <cell r="G342" t="str">
            <v>20.509</v>
          </cell>
          <cell r="H342" t="str">
            <v>7/1/2021</v>
          </cell>
          <cell r="I342" t="str">
            <v>6/30/2022</v>
          </cell>
          <cell r="J342">
            <v>107440</v>
          </cell>
          <cell r="K342">
            <v>0</v>
          </cell>
          <cell r="L342">
            <v>0</v>
          </cell>
          <cell r="M342">
            <v>1</v>
          </cell>
          <cell r="N342">
            <v>107440</v>
          </cell>
          <cell r="O342">
            <v>107440</v>
          </cell>
          <cell r="P342">
            <v>0</v>
          </cell>
          <cell r="Q342">
            <v>80</v>
          </cell>
          <cell r="R342">
            <v>0</v>
          </cell>
          <cell r="S342">
            <v>20</v>
          </cell>
        </row>
        <row r="343">
          <cell r="A343">
            <v>2000048216</v>
          </cell>
          <cell r="B343">
            <v>44370</v>
          </cell>
          <cell r="C343" t="str">
            <v>DUPLIN COUNTY</v>
          </cell>
          <cell r="D343" t="str">
            <v>3</v>
          </cell>
          <cell r="E343" t="str">
            <v>P2022_5311_ADMIN</v>
          </cell>
          <cell r="F343" t="str">
            <v>36233.35.23.1</v>
          </cell>
          <cell r="G343" t="str">
            <v>20.509</v>
          </cell>
          <cell r="H343" t="str">
            <v>7/1/2021</v>
          </cell>
          <cell r="I343" t="str">
            <v>6/30/2022</v>
          </cell>
          <cell r="J343">
            <v>204982</v>
          </cell>
          <cell r="K343">
            <v>0</v>
          </cell>
          <cell r="L343">
            <v>0</v>
          </cell>
          <cell r="M343">
            <v>1</v>
          </cell>
          <cell r="N343">
            <v>192925</v>
          </cell>
          <cell r="O343">
            <v>204982</v>
          </cell>
          <cell r="P343">
            <v>0</v>
          </cell>
          <cell r="Q343">
            <v>80</v>
          </cell>
          <cell r="R343">
            <v>5</v>
          </cell>
          <cell r="S343">
            <v>15</v>
          </cell>
        </row>
        <row r="344">
          <cell r="A344">
            <v>2000048217</v>
          </cell>
          <cell r="B344">
            <v>44370</v>
          </cell>
          <cell r="C344" t="str">
            <v>TROLLEYS INC</v>
          </cell>
          <cell r="D344" t="str">
            <v>19</v>
          </cell>
          <cell r="E344" t="str">
            <v>P2021_CARES_INTERCITY</v>
          </cell>
          <cell r="F344" t="str">
            <v>49233.93.1.2</v>
          </cell>
          <cell r="G344" t="str">
            <v>20.509</v>
          </cell>
          <cell r="H344" t="str">
            <v>1/20/2020</v>
          </cell>
          <cell r="I344" t="str">
            <v>6/30/2021</v>
          </cell>
          <cell r="J344">
            <v>699365</v>
          </cell>
          <cell r="K344">
            <v>0</v>
          </cell>
          <cell r="L344">
            <v>0</v>
          </cell>
          <cell r="M344">
            <v>1</v>
          </cell>
          <cell r="N344">
            <v>699365</v>
          </cell>
          <cell r="O344">
            <v>699365</v>
          </cell>
          <cell r="P344">
            <v>0</v>
          </cell>
          <cell r="Q344">
            <v>100</v>
          </cell>
          <cell r="R344">
            <v>0</v>
          </cell>
          <cell r="S344">
            <v>0</v>
          </cell>
        </row>
        <row r="345">
          <cell r="A345">
            <v>2000048218</v>
          </cell>
          <cell r="B345">
            <v>44370</v>
          </cell>
          <cell r="C345" t="str">
            <v>CRAVEN COUNTY</v>
          </cell>
          <cell r="D345" t="str">
            <v>2</v>
          </cell>
          <cell r="E345" t="str">
            <v>P2022_5311_ADMIN</v>
          </cell>
          <cell r="F345" t="str">
            <v>36233.31.23.1</v>
          </cell>
          <cell r="G345" t="str">
            <v>20.509</v>
          </cell>
          <cell r="H345" t="str">
            <v>7/1/2021</v>
          </cell>
          <cell r="I345" t="str">
            <v>6/30/2022</v>
          </cell>
          <cell r="J345">
            <v>261360</v>
          </cell>
          <cell r="K345">
            <v>0</v>
          </cell>
          <cell r="L345">
            <v>0</v>
          </cell>
          <cell r="M345">
            <v>1</v>
          </cell>
          <cell r="N345">
            <v>261360</v>
          </cell>
          <cell r="O345">
            <v>261360</v>
          </cell>
          <cell r="P345">
            <v>0</v>
          </cell>
          <cell r="Q345">
            <v>80</v>
          </cell>
          <cell r="R345">
            <v>5</v>
          </cell>
          <cell r="S345">
            <v>15</v>
          </cell>
        </row>
        <row r="346">
          <cell r="A346">
            <v>2000048219</v>
          </cell>
          <cell r="B346">
            <v>44370</v>
          </cell>
          <cell r="C346" t="str">
            <v>YADKIN VALLEY ECONOMIC</v>
          </cell>
          <cell r="D346" t="str">
            <v>11</v>
          </cell>
          <cell r="E346" t="str">
            <v>P2022_5311_ADMIN</v>
          </cell>
          <cell r="F346" t="str">
            <v>36233.112.23.1</v>
          </cell>
          <cell r="G346" t="str">
            <v>20.509</v>
          </cell>
          <cell r="H346" t="str">
            <v>7/1/2021</v>
          </cell>
          <cell r="I346" t="str">
            <v>6/30/2022</v>
          </cell>
          <cell r="J346">
            <v>611741</v>
          </cell>
          <cell r="K346">
            <v>0</v>
          </cell>
          <cell r="L346">
            <v>0</v>
          </cell>
          <cell r="M346">
            <v>1</v>
          </cell>
          <cell r="N346">
            <v>611741</v>
          </cell>
          <cell r="O346">
            <v>611741</v>
          </cell>
          <cell r="P346">
            <v>0</v>
          </cell>
          <cell r="Q346">
            <v>80</v>
          </cell>
          <cell r="R346">
            <v>5</v>
          </cell>
          <cell r="S346">
            <v>15</v>
          </cell>
        </row>
        <row r="347">
          <cell r="A347">
            <v>2000048220</v>
          </cell>
          <cell r="B347">
            <v>44370</v>
          </cell>
          <cell r="C347" t="str">
            <v>SCOTLAND COUNTY</v>
          </cell>
          <cell r="D347" t="str">
            <v>8</v>
          </cell>
          <cell r="E347" t="str">
            <v>P2022_CAPITAL</v>
          </cell>
          <cell r="F347" t="str">
            <v>36233.95.23.4</v>
          </cell>
          <cell r="G347" t="str">
            <v>20.509</v>
          </cell>
          <cell r="H347" t="str">
            <v>7/1/2021</v>
          </cell>
          <cell r="I347" t="str">
            <v>6/30/2022</v>
          </cell>
          <cell r="J347">
            <v>24429</v>
          </cell>
          <cell r="K347">
            <v>0</v>
          </cell>
          <cell r="L347">
            <v>0</v>
          </cell>
          <cell r="M347">
            <v>1</v>
          </cell>
          <cell r="N347">
            <v>21715</v>
          </cell>
          <cell r="O347">
            <v>24429</v>
          </cell>
          <cell r="P347">
            <v>0</v>
          </cell>
          <cell r="Q347">
            <v>80</v>
          </cell>
          <cell r="R347">
            <v>10</v>
          </cell>
          <cell r="S347">
            <v>10</v>
          </cell>
        </row>
        <row r="348">
          <cell r="A348">
            <v>2000048221</v>
          </cell>
          <cell r="B348">
            <v>44370</v>
          </cell>
          <cell r="C348" t="str">
            <v>APPALCART</v>
          </cell>
          <cell r="D348" t="str">
            <v>11</v>
          </cell>
          <cell r="E348" t="str">
            <v>P2022_5311_ADMIN</v>
          </cell>
          <cell r="F348" t="str">
            <v>36233.6.23.1</v>
          </cell>
          <cell r="G348" t="str">
            <v>20.509</v>
          </cell>
          <cell r="H348" t="str">
            <v>7/1/2021</v>
          </cell>
          <cell r="I348" t="str">
            <v>6/30/2022</v>
          </cell>
          <cell r="J348">
            <v>398059</v>
          </cell>
          <cell r="K348">
            <v>0</v>
          </cell>
          <cell r="L348">
            <v>0</v>
          </cell>
          <cell r="M348">
            <v>1</v>
          </cell>
          <cell r="N348">
            <v>398059</v>
          </cell>
          <cell r="O348">
            <v>398059</v>
          </cell>
          <cell r="P348">
            <v>0</v>
          </cell>
          <cell r="Q348">
            <v>80</v>
          </cell>
          <cell r="R348">
            <v>5</v>
          </cell>
          <cell r="S348">
            <v>15</v>
          </cell>
        </row>
        <row r="349">
          <cell r="A349">
            <v>2000048222</v>
          </cell>
          <cell r="B349">
            <v>44370</v>
          </cell>
          <cell r="C349" t="str">
            <v>YANCEY COUNTY TRANSPORTATION</v>
          </cell>
          <cell r="D349" t="str">
            <v>13</v>
          </cell>
          <cell r="E349" t="str">
            <v>P2022_5311_ADMIN</v>
          </cell>
          <cell r="F349" t="str">
            <v>36233.113.23.1</v>
          </cell>
          <cell r="G349" t="str">
            <v>20.509</v>
          </cell>
          <cell r="H349" t="str">
            <v>7/1/2021</v>
          </cell>
          <cell r="I349" t="str">
            <v>6/30/2022</v>
          </cell>
          <cell r="J349">
            <v>106936</v>
          </cell>
          <cell r="K349">
            <v>0</v>
          </cell>
          <cell r="L349">
            <v>0</v>
          </cell>
          <cell r="M349">
            <v>1</v>
          </cell>
          <cell r="N349">
            <v>106936</v>
          </cell>
          <cell r="O349">
            <v>106936</v>
          </cell>
          <cell r="P349">
            <v>0</v>
          </cell>
          <cell r="Q349">
            <v>80</v>
          </cell>
          <cell r="R349">
            <v>5</v>
          </cell>
          <cell r="S349">
            <v>15</v>
          </cell>
        </row>
        <row r="350">
          <cell r="A350">
            <v>2000048223</v>
          </cell>
          <cell r="B350">
            <v>44370</v>
          </cell>
          <cell r="C350" t="str">
            <v>COUNTY OF LEE</v>
          </cell>
          <cell r="D350" t="str">
            <v>8</v>
          </cell>
          <cell r="E350" t="str">
            <v>P2022_5311_ADMIN</v>
          </cell>
          <cell r="F350" t="str">
            <v>36233.65.23.1</v>
          </cell>
          <cell r="G350" t="str">
            <v>20.509</v>
          </cell>
          <cell r="H350" t="str">
            <v>7/1/2021</v>
          </cell>
          <cell r="I350" t="str">
            <v>6/30/2022</v>
          </cell>
          <cell r="J350">
            <v>192384</v>
          </cell>
          <cell r="K350">
            <v>0</v>
          </cell>
          <cell r="L350">
            <v>0</v>
          </cell>
          <cell r="M350">
            <v>1</v>
          </cell>
          <cell r="N350">
            <v>181068</v>
          </cell>
          <cell r="O350">
            <v>192384</v>
          </cell>
          <cell r="P350">
            <v>0</v>
          </cell>
          <cell r="Q350">
            <v>80</v>
          </cell>
          <cell r="R350">
            <v>5</v>
          </cell>
          <cell r="S350">
            <v>15</v>
          </cell>
        </row>
        <row r="351">
          <cell r="A351">
            <v>2000048224</v>
          </cell>
          <cell r="B351">
            <v>44370</v>
          </cell>
          <cell r="C351" t="str">
            <v>WESTERN PIEDMONT REGIONAL</v>
          </cell>
          <cell r="D351" t="str">
            <v>12</v>
          </cell>
          <cell r="E351" t="str">
            <v>P2022_CAPITAL</v>
          </cell>
          <cell r="F351" t="str">
            <v>36233.129.14.4</v>
          </cell>
          <cell r="G351" t="str">
            <v>20.509</v>
          </cell>
          <cell r="H351" t="str">
            <v>7/1/2021</v>
          </cell>
          <cell r="I351" t="str">
            <v>6/30/2022</v>
          </cell>
          <cell r="J351">
            <v>14220</v>
          </cell>
          <cell r="K351">
            <v>0</v>
          </cell>
          <cell r="L351">
            <v>0</v>
          </cell>
          <cell r="M351">
            <v>1</v>
          </cell>
          <cell r="N351">
            <v>14220</v>
          </cell>
          <cell r="O351">
            <v>14220</v>
          </cell>
          <cell r="P351">
            <v>0</v>
          </cell>
          <cell r="Q351">
            <v>80</v>
          </cell>
          <cell r="R351">
            <v>10</v>
          </cell>
          <cell r="S351">
            <v>10</v>
          </cell>
        </row>
        <row r="352">
          <cell r="A352">
            <v>2000048225</v>
          </cell>
          <cell r="B352">
            <v>44370</v>
          </cell>
          <cell r="C352" t="str">
            <v>WESTERN PIEDMONT REGIONAL</v>
          </cell>
          <cell r="D352" t="str">
            <v>12</v>
          </cell>
          <cell r="E352" t="str">
            <v>P2022_CAPITAL</v>
          </cell>
          <cell r="F352" t="str">
            <v>36233.129.14.3</v>
          </cell>
          <cell r="G352" t="str">
            <v>20.509</v>
          </cell>
          <cell r="H352" t="str">
            <v>7/1/2021</v>
          </cell>
          <cell r="I352" t="str">
            <v>6/30/2022</v>
          </cell>
          <cell r="J352">
            <v>376749</v>
          </cell>
          <cell r="K352">
            <v>0</v>
          </cell>
          <cell r="L352">
            <v>0</v>
          </cell>
          <cell r="M352">
            <v>1</v>
          </cell>
          <cell r="N352">
            <v>376749</v>
          </cell>
          <cell r="O352">
            <v>376749</v>
          </cell>
          <cell r="P352">
            <v>0</v>
          </cell>
          <cell r="Q352">
            <v>80</v>
          </cell>
          <cell r="R352">
            <v>10</v>
          </cell>
          <cell r="S352">
            <v>10</v>
          </cell>
        </row>
        <row r="353">
          <cell r="A353">
            <v>2000048226</v>
          </cell>
          <cell r="B353">
            <v>44370</v>
          </cell>
          <cell r="C353" t="str">
            <v>HYDE COUNTY NON-PROFIT PRIVATE</v>
          </cell>
          <cell r="D353" t="str">
            <v>1</v>
          </cell>
          <cell r="E353" t="str">
            <v>P2022_CAPITAL</v>
          </cell>
          <cell r="F353" t="str">
            <v>36233.52.24.3</v>
          </cell>
          <cell r="G353" t="str">
            <v>20.509</v>
          </cell>
          <cell r="H353" t="str">
            <v>7/1/2021</v>
          </cell>
          <cell r="I353" t="str">
            <v>6/30/2022</v>
          </cell>
          <cell r="J353">
            <v>64440</v>
          </cell>
          <cell r="K353">
            <v>0</v>
          </cell>
          <cell r="L353">
            <v>0</v>
          </cell>
          <cell r="M353">
            <v>1</v>
          </cell>
          <cell r="N353">
            <v>57280</v>
          </cell>
          <cell r="O353">
            <v>64440</v>
          </cell>
          <cell r="P353">
            <v>0</v>
          </cell>
          <cell r="Q353">
            <v>80</v>
          </cell>
          <cell r="R353">
            <v>10</v>
          </cell>
          <cell r="S353">
            <v>10</v>
          </cell>
        </row>
        <row r="354">
          <cell r="A354">
            <v>2000048227</v>
          </cell>
          <cell r="B354">
            <v>44370</v>
          </cell>
          <cell r="C354" t="str">
            <v>CARTERET COUNTY</v>
          </cell>
          <cell r="D354" t="str">
            <v>2</v>
          </cell>
          <cell r="E354" t="str">
            <v>P2022_5311_ADMIN</v>
          </cell>
          <cell r="F354" t="str">
            <v>36233.17.22.1</v>
          </cell>
          <cell r="G354" t="str">
            <v>20.509</v>
          </cell>
          <cell r="H354" t="str">
            <v>7/1/2021</v>
          </cell>
          <cell r="I354" t="str">
            <v>6/30/2022</v>
          </cell>
          <cell r="J354">
            <v>217217</v>
          </cell>
          <cell r="K354">
            <v>0</v>
          </cell>
          <cell r="L354">
            <v>0</v>
          </cell>
          <cell r="M354">
            <v>1</v>
          </cell>
          <cell r="N354">
            <v>204440</v>
          </cell>
          <cell r="O354">
            <v>217217</v>
          </cell>
          <cell r="P354">
            <v>0</v>
          </cell>
          <cell r="Q354">
            <v>80</v>
          </cell>
          <cell r="R354">
            <v>5</v>
          </cell>
          <cell r="S354">
            <v>15</v>
          </cell>
        </row>
        <row r="355">
          <cell r="A355">
            <v>2000048228</v>
          </cell>
          <cell r="B355">
            <v>44370</v>
          </cell>
          <cell r="C355" t="str">
            <v>MITCHELL COUNTY TRANSPORTATION</v>
          </cell>
          <cell r="D355" t="str">
            <v>13</v>
          </cell>
          <cell r="E355" t="str">
            <v>P2022_5311_ADMIN</v>
          </cell>
          <cell r="F355" t="str">
            <v>36233.73.23.1</v>
          </cell>
          <cell r="G355" t="str">
            <v>20.509</v>
          </cell>
          <cell r="H355" t="str">
            <v>7/1/2021</v>
          </cell>
          <cell r="I355" t="str">
            <v>6/30/2022</v>
          </cell>
          <cell r="J355">
            <v>111280</v>
          </cell>
          <cell r="K355">
            <v>0</v>
          </cell>
          <cell r="L355">
            <v>0</v>
          </cell>
          <cell r="M355">
            <v>1</v>
          </cell>
          <cell r="N355">
            <v>104735</v>
          </cell>
          <cell r="O355">
            <v>111280</v>
          </cell>
          <cell r="P355">
            <v>0</v>
          </cell>
          <cell r="Q355">
            <v>80</v>
          </cell>
          <cell r="R355">
            <v>5</v>
          </cell>
          <cell r="S355">
            <v>15</v>
          </cell>
        </row>
        <row r="356">
          <cell r="A356">
            <v>2000048229</v>
          </cell>
          <cell r="B356">
            <v>44370</v>
          </cell>
          <cell r="C356" t="str">
            <v>SOUTHEASTERN STAGES INC</v>
          </cell>
          <cell r="D356" t="str">
            <v>19</v>
          </cell>
          <cell r="E356" t="str">
            <v>P2021_CARES_INTERCITY</v>
          </cell>
          <cell r="F356" t="str">
            <v>49233.91.1.2</v>
          </cell>
          <cell r="G356" t="str">
            <v>20.509</v>
          </cell>
          <cell r="H356" t="str">
            <v>1/20/2020</v>
          </cell>
          <cell r="I356" t="str">
            <v>6/30/2021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100</v>
          </cell>
          <cell r="R356">
            <v>0</v>
          </cell>
          <cell r="S356">
            <v>0</v>
          </cell>
        </row>
        <row r="357">
          <cell r="A357">
            <v>2000048230</v>
          </cell>
          <cell r="B357">
            <v>44370</v>
          </cell>
          <cell r="C357" t="str">
            <v>KERR AREA TRANSPORTATION</v>
          </cell>
          <cell r="D357" t="str">
            <v>5</v>
          </cell>
          <cell r="E357" t="str">
            <v>P2022_5311_ADMIN</v>
          </cell>
          <cell r="F357" t="str">
            <v>36233.64.23.1</v>
          </cell>
          <cell r="G357" t="str">
            <v>20.509</v>
          </cell>
          <cell r="H357" t="str">
            <v>7/1/2021</v>
          </cell>
          <cell r="I357" t="str">
            <v>6/30/2022</v>
          </cell>
          <cell r="J357">
            <v>621927</v>
          </cell>
          <cell r="K357">
            <v>0</v>
          </cell>
          <cell r="L357">
            <v>0</v>
          </cell>
          <cell r="M357">
            <v>0</v>
          </cell>
          <cell r="N357">
            <v>667477</v>
          </cell>
          <cell r="O357">
            <v>667477</v>
          </cell>
          <cell r="P357">
            <v>0</v>
          </cell>
          <cell r="Q357">
            <v>80</v>
          </cell>
          <cell r="R357">
            <v>5</v>
          </cell>
          <cell r="S357">
            <v>15</v>
          </cell>
        </row>
        <row r="358">
          <cell r="A358">
            <v>2000048232</v>
          </cell>
          <cell r="B358">
            <v>44371</v>
          </cell>
          <cell r="C358" t="str">
            <v>COMMUNITY AND SENIOR SERVICES OF</v>
          </cell>
          <cell r="D358" t="str">
            <v>4</v>
          </cell>
          <cell r="E358" t="str">
            <v>P2022_CAPITAL</v>
          </cell>
          <cell r="F358" t="str">
            <v>36233.63.22.5</v>
          </cell>
          <cell r="G358" t="str">
            <v>20.509</v>
          </cell>
          <cell r="H358" t="str">
            <v>7/1/2021</v>
          </cell>
          <cell r="I358" t="str">
            <v>6/30/2022</v>
          </cell>
          <cell r="J358">
            <v>13413</v>
          </cell>
          <cell r="K358">
            <v>0</v>
          </cell>
          <cell r="L358">
            <v>0</v>
          </cell>
          <cell r="M358">
            <v>1</v>
          </cell>
          <cell r="N358">
            <v>13413</v>
          </cell>
          <cell r="O358">
            <v>13413</v>
          </cell>
          <cell r="P358">
            <v>0</v>
          </cell>
          <cell r="Q358">
            <v>80</v>
          </cell>
          <cell r="R358">
            <v>10</v>
          </cell>
          <cell r="S358">
            <v>10</v>
          </cell>
        </row>
        <row r="359">
          <cell r="A359">
            <v>2000048233</v>
          </cell>
          <cell r="B359">
            <v>44371</v>
          </cell>
          <cell r="C359" t="str">
            <v>COMMUNITY AND SENIOR SERVICES OF</v>
          </cell>
          <cell r="D359" t="str">
            <v>4</v>
          </cell>
          <cell r="E359" t="str">
            <v>P2022_CAPITAL</v>
          </cell>
          <cell r="F359" t="str">
            <v>36233.63.22.4</v>
          </cell>
          <cell r="G359" t="str">
            <v>20.509</v>
          </cell>
          <cell r="H359" t="str">
            <v>7/1/2021</v>
          </cell>
          <cell r="I359" t="str">
            <v>6/30/2022</v>
          </cell>
          <cell r="J359">
            <v>30240</v>
          </cell>
          <cell r="K359">
            <v>0</v>
          </cell>
          <cell r="L359">
            <v>0</v>
          </cell>
          <cell r="M359">
            <v>1</v>
          </cell>
          <cell r="N359">
            <v>30240</v>
          </cell>
          <cell r="O359">
            <v>30240</v>
          </cell>
          <cell r="P359">
            <v>0</v>
          </cell>
          <cell r="Q359">
            <v>80</v>
          </cell>
          <cell r="R359">
            <v>10</v>
          </cell>
          <cell r="S359">
            <v>10</v>
          </cell>
        </row>
        <row r="360">
          <cell r="A360">
            <v>2000048234</v>
          </cell>
          <cell r="B360">
            <v>44371</v>
          </cell>
          <cell r="C360" t="str">
            <v>COMMUNITY AND SENIOR SERVICES OF</v>
          </cell>
          <cell r="D360" t="str">
            <v>4</v>
          </cell>
          <cell r="E360" t="str">
            <v>P2022_CAPITAL</v>
          </cell>
          <cell r="F360" t="str">
            <v>36233.63.22.3</v>
          </cell>
          <cell r="G360" t="str">
            <v>20.509</v>
          </cell>
          <cell r="H360" t="str">
            <v>7/1/2021</v>
          </cell>
          <cell r="I360" t="str">
            <v>6/30/2022</v>
          </cell>
          <cell r="J360">
            <v>367110</v>
          </cell>
          <cell r="K360">
            <v>0</v>
          </cell>
          <cell r="L360">
            <v>0</v>
          </cell>
          <cell r="M360">
            <v>1</v>
          </cell>
          <cell r="N360">
            <v>367110</v>
          </cell>
          <cell r="O360">
            <v>367110</v>
          </cell>
          <cell r="P360">
            <v>0</v>
          </cell>
          <cell r="Q360">
            <v>80</v>
          </cell>
          <cell r="R360">
            <v>10</v>
          </cell>
          <cell r="S360">
            <v>10</v>
          </cell>
        </row>
        <row r="361">
          <cell r="A361">
            <v>2000048260</v>
          </cell>
          <cell r="B361">
            <v>44371</v>
          </cell>
          <cell r="C361" t="str">
            <v>BEAUFORT COUNTY DEVELOPMENTAL</v>
          </cell>
          <cell r="D361" t="str">
            <v>2</v>
          </cell>
          <cell r="E361" t="str">
            <v>P2022_CAPITAL</v>
          </cell>
          <cell r="F361" t="str">
            <v>36233.10.23.5</v>
          </cell>
          <cell r="G361" t="str">
            <v>20.509</v>
          </cell>
          <cell r="H361" t="str">
            <v>7/1/2021</v>
          </cell>
          <cell r="I361" t="str">
            <v>6/30/2022</v>
          </cell>
          <cell r="J361">
            <v>4068</v>
          </cell>
          <cell r="K361">
            <v>0</v>
          </cell>
          <cell r="L361">
            <v>0</v>
          </cell>
          <cell r="M361">
            <v>1</v>
          </cell>
          <cell r="N361">
            <v>4068</v>
          </cell>
          <cell r="O361">
            <v>4068</v>
          </cell>
          <cell r="P361">
            <v>0</v>
          </cell>
          <cell r="Q361">
            <v>80</v>
          </cell>
          <cell r="R361">
            <v>10</v>
          </cell>
          <cell r="S361">
            <v>10</v>
          </cell>
        </row>
        <row r="362">
          <cell r="A362">
            <v>2000048261</v>
          </cell>
          <cell r="B362">
            <v>44371</v>
          </cell>
          <cell r="C362" t="str">
            <v>BEAUFORT COUNTY DEVELOPMENTAL</v>
          </cell>
          <cell r="D362" t="str">
            <v>2</v>
          </cell>
          <cell r="E362" t="str">
            <v>P2022_CAPITAL</v>
          </cell>
          <cell r="F362" t="str">
            <v>36233.10.23.4</v>
          </cell>
          <cell r="G362" t="str">
            <v>20.509</v>
          </cell>
          <cell r="H362" t="str">
            <v>7/1/2021</v>
          </cell>
          <cell r="I362" t="str">
            <v>6/30/2022</v>
          </cell>
          <cell r="J362">
            <v>10532</v>
          </cell>
          <cell r="K362">
            <v>0</v>
          </cell>
          <cell r="L362">
            <v>0</v>
          </cell>
          <cell r="M362">
            <v>1</v>
          </cell>
          <cell r="N362">
            <v>10532</v>
          </cell>
          <cell r="O362">
            <v>10532</v>
          </cell>
          <cell r="P362">
            <v>0</v>
          </cell>
          <cell r="Q362">
            <v>80</v>
          </cell>
          <cell r="R362">
            <v>10</v>
          </cell>
          <cell r="S362">
            <v>10</v>
          </cell>
        </row>
        <row r="363">
          <cell r="A363">
            <v>2000048263</v>
          </cell>
          <cell r="B363">
            <v>44371</v>
          </cell>
          <cell r="C363" t="str">
            <v>BEAUFORT COUNTY DEVELOPMENTAL</v>
          </cell>
          <cell r="D363" t="str">
            <v>2</v>
          </cell>
          <cell r="E363" t="str">
            <v>P2022_CAPITAL</v>
          </cell>
          <cell r="F363" t="str">
            <v>36233.10.23.3</v>
          </cell>
          <cell r="G363" t="str">
            <v>20.509</v>
          </cell>
          <cell r="H363" t="str">
            <v>7/1/2021</v>
          </cell>
          <cell r="I363" t="str">
            <v>6/30/2022</v>
          </cell>
          <cell r="J363">
            <v>172638</v>
          </cell>
          <cell r="K363">
            <v>0</v>
          </cell>
          <cell r="L363">
            <v>0</v>
          </cell>
          <cell r="M363">
            <v>1</v>
          </cell>
          <cell r="N363">
            <v>172638</v>
          </cell>
          <cell r="O363">
            <v>172638</v>
          </cell>
          <cell r="P363">
            <v>0</v>
          </cell>
          <cell r="Q363">
            <v>80</v>
          </cell>
          <cell r="R363">
            <v>10</v>
          </cell>
          <cell r="S363">
            <v>10</v>
          </cell>
        </row>
        <row r="364">
          <cell r="A364">
            <v>2000048304</v>
          </cell>
          <cell r="B364">
            <v>44372</v>
          </cell>
          <cell r="C364" t="str">
            <v>GOLDSBORO WAYNE TRANSPORTATION</v>
          </cell>
          <cell r="D364" t="str">
            <v>4</v>
          </cell>
          <cell r="E364" t="str">
            <v>P2022_CAPITAL</v>
          </cell>
          <cell r="F364" t="str">
            <v>36233.45.19.4</v>
          </cell>
          <cell r="G364" t="str">
            <v>20.509</v>
          </cell>
          <cell r="H364" t="str">
            <v>7/1/2021</v>
          </cell>
          <cell r="I364" t="str">
            <v>6/30/2022</v>
          </cell>
          <cell r="J364">
            <v>62109</v>
          </cell>
          <cell r="K364">
            <v>0</v>
          </cell>
          <cell r="L364">
            <v>0</v>
          </cell>
          <cell r="M364">
            <v>1</v>
          </cell>
          <cell r="N364">
            <v>62098</v>
          </cell>
          <cell r="O364">
            <v>62109</v>
          </cell>
          <cell r="P364">
            <v>0</v>
          </cell>
          <cell r="Q364">
            <v>80</v>
          </cell>
          <cell r="R364">
            <v>10</v>
          </cell>
          <cell r="S364">
            <v>10</v>
          </cell>
        </row>
        <row r="365">
          <cell r="A365">
            <v>2000048305</v>
          </cell>
          <cell r="B365">
            <v>44372</v>
          </cell>
          <cell r="C365" t="str">
            <v>MOUNTAIN PROJECTS INC</v>
          </cell>
          <cell r="D365" t="str">
            <v>14</v>
          </cell>
          <cell r="E365" t="str">
            <v>P2022_CAPITAL</v>
          </cell>
          <cell r="F365" t="str">
            <v>36233.76.20.4</v>
          </cell>
          <cell r="G365" t="str">
            <v>20.509</v>
          </cell>
          <cell r="H365" t="str">
            <v>7/1/2021</v>
          </cell>
          <cell r="I365" t="str">
            <v>6/30/2022</v>
          </cell>
          <cell r="J365">
            <v>7160</v>
          </cell>
          <cell r="K365">
            <v>0</v>
          </cell>
          <cell r="L365">
            <v>0</v>
          </cell>
          <cell r="M365">
            <v>1</v>
          </cell>
          <cell r="N365">
            <v>7160</v>
          </cell>
          <cell r="O365">
            <v>7159</v>
          </cell>
          <cell r="P365">
            <v>0</v>
          </cell>
          <cell r="Q365">
            <v>80</v>
          </cell>
          <cell r="R365">
            <v>10</v>
          </cell>
          <cell r="S365">
            <v>10</v>
          </cell>
        </row>
        <row r="366">
          <cell r="A366">
            <v>2000048306</v>
          </cell>
          <cell r="B366">
            <v>44372</v>
          </cell>
          <cell r="C366" t="str">
            <v>MOUNTAIN PROJECTS INC</v>
          </cell>
          <cell r="D366" t="str">
            <v>14</v>
          </cell>
          <cell r="E366" t="str">
            <v>P2022_CAPITAL</v>
          </cell>
          <cell r="F366" t="str">
            <v>36233.76.20.3</v>
          </cell>
          <cell r="G366" t="str">
            <v>20.509</v>
          </cell>
          <cell r="H366" t="str">
            <v>7/1/2021</v>
          </cell>
          <cell r="I366" t="str">
            <v>6/30/2022</v>
          </cell>
          <cell r="J366">
            <v>99967</v>
          </cell>
          <cell r="K366">
            <v>0</v>
          </cell>
          <cell r="L366">
            <v>0</v>
          </cell>
          <cell r="M366">
            <v>1</v>
          </cell>
          <cell r="N366">
            <v>99967</v>
          </cell>
          <cell r="O366">
            <v>99967</v>
          </cell>
          <cell r="P366">
            <v>0</v>
          </cell>
          <cell r="Q366">
            <v>80</v>
          </cell>
          <cell r="R366">
            <v>10</v>
          </cell>
          <cell r="S366">
            <v>10</v>
          </cell>
        </row>
        <row r="367">
          <cell r="A367">
            <v>2000048307</v>
          </cell>
          <cell r="B367">
            <v>44372</v>
          </cell>
          <cell r="C367" t="str">
            <v>CRAVEN COUNTY</v>
          </cell>
          <cell r="D367" t="str">
            <v>2</v>
          </cell>
          <cell r="E367" t="str">
            <v>P2022_5311_OPERATING</v>
          </cell>
          <cell r="F367" t="str">
            <v>36233.31.23.2</v>
          </cell>
          <cell r="G367" t="str">
            <v>20.509</v>
          </cell>
          <cell r="H367" t="str">
            <v>8/1/2021</v>
          </cell>
          <cell r="I367" t="str">
            <v>6/30/2022</v>
          </cell>
          <cell r="J367">
            <v>80675</v>
          </cell>
          <cell r="K367">
            <v>0</v>
          </cell>
          <cell r="L367">
            <v>0</v>
          </cell>
          <cell r="M367">
            <v>1</v>
          </cell>
          <cell r="N367">
            <v>80675</v>
          </cell>
          <cell r="O367">
            <v>80675</v>
          </cell>
          <cell r="P367">
            <v>0</v>
          </cell>
          <cell r="Q367">
            <v>50</v>
          </cell>
          <cell r="R367">
            <v>0</v>
          </cell>
          <cell r="S367">
            <v>50</v>
          </cell>
        </row>
        <row r="368">
          <cell r="A368">
            <v>2000048308</v>
          </cell>
          <cell r="B368">
            <v>44372</v>
          </cell>
          <cell r="C368" t="str">
            <v>WESTERN PIEDMONT REGIONAL</v>
          </cell>
          <cell r="D368" t="str">
            <v>12</v>
          </cell>
          <cell r="E368" t="str">
            <v>P2022_5311_ADMIN</v>
          </cell>
          <cell r="F368" t="str">
            <v>36233.129.14.1</v>
          </cell>
          <cell r="G368" t="str">
            <v>20.509</v>
          </cell>
          <cell r="H368" t="str">
            <v>7/1/2021</v>
          </cell>
          <cell r="I368" t="str">
            <v>6/30/2022</v>
          </cell>
          <cell r="J368">
            <v>366245</v>
          </cell>
          <cell r="K368">
            <v>0</v>
          </cell>
          <cell r="L368">
            <v>0</v>
          </cell>
          <cell r="M368">
            <v>1</v>
          </cell>
          <cell r="N368">
            <v>344702</v>
          </cell>
          <cell r="O368">
            <v>366245</v>
          </cell>
          <cell r="P368">
            <v>0</v>
          </cell>
          <cell r="Q368">
            <v>80</v>
          </cell>
          <cell r="R368">
            <v>5</v>
          </cell>
          <cell r="S368">
            <v>15</v>
          </cell>
        </row>
        <row r="369">
          <cell r="A369">
            <v>2000048310</v>
          </cell>
          <cell r="B369">
            <v>44372</v>
          </cell>
          <cell r="C369" t="str">
            <v>DUPLIN COUNTY</v>
          </cell>
          <cell r="D369" t="str">
            <v>3</v>
          </cell>
          <cell r="E369" t="str">
            <v>P2022_CAPITAL</v>
          </cell>
          <cell r="F369" t="str">
            <v>36233.35.23.4</v>
          </cell>
          <cell r="G369" t="str">
            <v>20.509</v>
          </cell>
          <cell r="H369" t="str">
            <v>7/1/2021</v>
          </cell>
          <cell r="I369" t="str">
            <v>6/30/2022</v>
          </cell>
          <cell r="J369">
            <v>2026</v>
          </cell>
          <cell r="K369">
            <v>0</v>
          </cell>
          <cell r="L369">
            <v>0</v>
          </cell>
          <cell r="M369">
            <v>1</v>
          </cell>
          <cell r="N369">
            <v>2026</v>
          </cell>
          <cell r="O369">
            <v>2026</v>
          </cell>
          <cell r="P369">
            <v>0</v>
          </cell>
          <cell r="Q369">
            <v>80</v>
          </cell>
          <cell r="R369">
            <v>10</v>
          </cell>
          <cell r="S369">
            <v>10</v>
          </cell>
        </row>
        <row r="370">
          <cell r="A370">
            <v>2000048311</v>
          </cell>
          <cell r="B370">
            <v>44372</v>
          </cell>
          <cell r="C370" t="str">
            <v>DUPLIN COUNTY</v>
          </cell>
          <cell r="D370" t="str">
            <v>3</v>
          </cell>
          <cell r="E370" t="str">
            <v>P2022_CAPITAL</v>
          </cell>
          <cell r="F370" t="str">
            <v>36233.35.23.3</v>
          </cell>
          <cell r="G370" t="str">
            <v>20.509</v>
          </cell>
          <cell r="H370" t="str">
            <v>7/1/2021</v>
          </cell>
          <cell r="I370" t="str">
            <v>6/30/2022</v>
          </cell>
          <cell r="J370">
            <v>177255</v>
          </cell>
          <cell r="K370">
            <v>0</v>
          </cell>
          <cell r="L370">
            <v>0</v>
          </cell>
          <cell r="M370">
            <v>1</v>
          </cell>
          <cell r="N370">
            <v>177255</v>
          </cell>
          <cell r="O370">
            <v>177255</v>
          </cell>
          <cell r="P370">
            <v>0</v>
          </cell>
          <cell r="Q370">
            <v>80</v>
          </cell>
          <cell r="R370">
            <v>10</v>
          </cell>
          <cell r="S370">
            <v>10</v>
          </cell>
        </row>
        <row r="371">
          <cell r="A371">
            <v>2000048312</v>
          </cell>
          <cell r="B371">
            <v>44372</v>
          </cell>
          <cell r="C371" t="str">
            <v>BRUNSWICK TRANSIT SYSTEM INC</v>
          </cell>
          <cell r="D371" t="str">
            <v>3</v>
          </cell>
          <cell r="E371" t="str">
            <v>P2022_CAPITAL</v>
          </cell>
          <cell r="F371" t="str">
            <v>36233.16.19.4</v>
          </cell>
          <cell r="G371" t="str">
            <v>20.509</v>
          </cell>
          <cell r="H371" t="str">
            <v>7/1/2021</v>
          </cell>
          <cell r="I371" t="str">
            <v>6/30/2022</v>
          </cell>
          <cell r="J371">
            <v>540</v>
          </cell>
          <cell r="K371">
            <v>0</v>
          </cell>
          <cell r="L371">
            <v>0</v>
          </cell>
          <cell r="M371">
            <v>1</v>
          </cell>
          <cell r="N371">
            <v>540</v>
          </cell>
          <cell r="O371">
            <v>540</v>
          </cell>
          <cell r="P371">
            <v>0</v>
          </cell>
          <cell r="Q371">
            <v>80</v>
          </cell>
          <cell r="R371">
            <v>10</v>
          </cell>
          <cell r="S371">
            <v>10</v>
          </cell>
        </row>
        <row r="372">
          <cell r="A372">
            <v>2000048334</v>
          </cell>
          <cell r="B372">
            <v>44372</v>
          </cell>
          <cell r="C372" t="str">
            <v>RICHMOND INTERAGENCY</v>
          </cell>
          <cell r="D372" t="str">
            <v>8</v>
          </cell>
          <cell r="E372" t="str">
            <v>P2022_5311_ADMIN</v>
          </cell>
          <cell r="F372" t="str">
            <v>36233.85.23.1</v>
          </cell>
          <cell r="G372" t="str">
            <v>20.509</v>
          </cell>
          <cell r="H372" t="str">
            <v>7/1/2021</v>
          </cell>
          <cell r="I372" t="str">
            <v>6/30/2022</v>
          </cell>
          <cell r="J372">
            <v>174341</v>
          </cell>
          <cell r="K372">
            <v>0</v>
          </cell>
          <cell r="L372">
            <v>0</v>
          </cell>
          <cell r="M372">
            <v>1</v>
          </cell>
          <cell r="N372">
            <v>174341</v>
          </cell>
          <cell r="O372">
            <v>174341</v>
          </cell>
          <cell r="P372">
            <v>0</v>
          </cell>
          <cell r="Q372">
            <v>80</v>
          </cell>
          <cell r="R372">
            <v>5</v>
          </cell>
          <cell r="S372">
            <v>15</v>
          </cell>
        </row>
        <row r="373">
          <cell r="A373">
            <v>2000048335</v>
          </cell>
          <cell r="B373">
            <v>44372</v>
          </cell>
          <cell r="C373" t="str">
            <v>MACON COUNTY</v>
          </cell>
          <cell r="D373" t="str">
            <v>14</v>
          </cell>
          <cell r="E373" t="str">
            <v>P2022_CAPITAL</v>
          </cell>
          <cell r="F373" t="str">
            <v>51081.5.5.3</v>
          </cell>
          <cell r="G373" t="str">
            <v>20.509</v>
          </cell>
          <cell r="H373" t="str">
            <v>7/1/2021</v>
          </cell>
          <cell r="I373" t="str">
            <v>6/30/2022</v>
          </cell>
          <cell r="J373">
            <v>493335</v>
          </cell>
          <cell r="K373">
            <v>0</v>
          </cell>
          <cell r="L373">
            <v>0</v>
          </cell>
          <cell r="M373">
            <v>1</v>
          </cell>
          <cell r="N373">
            <v>439080</v>
          </cell>
          <cell r="O373">
            <v>493335</v>
          </cell>
          <cell r="P373">
            <v>0</v>
          </cell>
          <cell r="Q373">
            <v>80</v>
          </cell>
          <cell r="R373">
            <v>10</v>
          </cell>
          <cell r="S373">
            <v>10</v>
          </cell>
        </row>
        <row r="374">
          <cell r="A374">
            <v>2000048363</v>
          </cell>
          <cell r="B374">
            <v>44375</v>
          </cell>
          <cell r="C374" t="str">
            <v>TRANSPORTATION ADMINISTRATION</v>
          </cell>
          <cell r="D374" t="str">
            <v>12</v>
          </cell>
          <cell r="E374" t="str">
            <v>P2022_CAPITAL</v>
          </cell>
          <cell r="F374" t="str">
            <v>36233.103.23.3</v>
          </cell>
          <cell r="G374" t="str">
            <v>20.509</v>
          </cell>
          <cell r="H374" t="str">
            <v>7/1/2021</v>
          </cell>
          <cell r="I374" t="str">
            <v>6/30/2022</v>
          </cell>
          <cell r="J374">
            <v>415988</v>
          </cell>
          <cell r="K374">
            <v>0</v>
          </cell>
          <cell r="L374">
            <v>0</v>
          </cell>
          <cell r="M374">
            <v>1</v>
          </cell>
          <cell r="N374">
            <v>415988</v>
          </cell>
          <cell r="O374">
            <v>415989</v>
          </cell>
          <cell r="P374">
            <v>0</v>
          </cell>
          <cell r="Q374">
            <v>80</v>
          </cell>
          <cell r="R374">
            <v>10</v>
          </cell>
          <cell r="S374">
            <v>10</v>
          </cell>
        </row>
        <row r="375">
          <cell r="A375">
            <v>2000048364</v>
          </cell>
          <cell r="B375">
            <v>44375</v>
          </cell>
          <cell r="C375" t="str">
            <v>TRANSPORTATION ADMINISTRATION</v>
          </cell>
          <cell r="D375" t="str">
            <v>12</v>
          </cell>
          <cell r="E375" t="str">
            <v>P2022_5311_ADMIN</v>
          </cell>
          <cell r="F375" t="str">
            <v>36233.103.23.1</v>
          </cell>
          <cell r="G375" t="str">
            <v>20.509</v>
          </cell>
          <cell r="H375" t="str">
            <v>7/1/2021</v>
          </cell>
          <cell r="I375" t="str">
            <v>6/30/2022</v>
          </cell>
          <cell r="J375">
            <v>260853</v>
          </cell>
          <cell r="K375">
            <v>0</v>
          </cell>
          <cell r="L375">
            <v>0</v>
          </cell>
          <cell r="M375">
            <v>1</v>
          </cell>
          <cell r="N375">
            <v>238585</v>
          </cell>
          <cell r="O375">
            <v>260853</v>
          </cell>
          <cell r="P375">
            <v>0</v>
          </cell>
          <cell r="Q375">
            <v>80</v>
          </cell>
          <cell r="R375">
            <v>5</v>
          </cell>
          <cell r="S375">
            <v>15</v>
          </cell>
        </row>
        <row r="376">
          <cell r="A376">
            <v>2000048365</v>
          </cell>
          <cell r="B376">
            <v>44375</v>
          </cell>
          <cell r="C376" t="str">
            <v>WILKES TRANSPORTATION AUTHORITY</v>
          </cell>
          <cell r="D376" t="str">
            <v>11</v>
          </cell>
          <cell r="E376" t="str">
            <v>P2022_5311_ADMIN</v>
          </cell>
          <cell r="F376" t="str">
            <v>36233.110.23.1</v>
          </cell>
          <cell r="G376" t="str">
            <v>20.509</v>
          </cell>
          <cell r="H376" t="str">
            <v>7/1/2021</v>
          </cell>
          <cell r="I376" t="str">
            <v>6/30/2022</v>
          </cell>
          <cell r="J376">
            <v>258963</v>
          </cell>
          <cell r="K376">
            <v>0</v>
          </cell>
          <cell r="L376">
            <v>0</v>
          </cell>
          <cell r="M376">
            <v>1</v>
          </cell>
          <cell r="N376">
            <v>258963</v>
          </cell>
          <cell r="O376">
            <v>258963</v>
          </cell>
          <cell r="P376">
            <v>0</v>
          </cell>
          <cell r="Q376">
            <v>80</v>
          </cell>
          <cell r="R376">
            <v>5</v>
          </cell>
          <cell r="S376">
            <v>15</v>
          </cell>
        </row>
        <row r="377">
          <cell r="A377">
            <v>2000048368</v>
          </cell>
          <cell r="B377">
            <v>44375</v>
          </cell>
          <cell r="C377" t="str">
            <v>BRUNSWICK TRANSIT SYSTEM INC</v>
          </cell>
          <cell r="D377" t="str">
            <v>3</v>
          </cell>
          <cell r="E377" t="str">
            <v>P2022_CAPITAL</v>
          </cell>
          <cell r="F377" t="str">
            <v>36233.16.19.3</v>
          </cell>
          <cell r="G377" t="str">
            <v>20.509</v>
          </cell>
          <cell r="H377" t="str">
            <v>7/1/2021</v>
          </cell>
          <cell r="I377" t="str">
            <v>6/30/2022</v>
          </cell>
          <cell r="J377">
            <v>112860</v>
          </cell>
          <cell r="K377">
            <v>0</v>
          </cell>
          <cell r="L377">
            <v>0</v>
          </cell>
          <cell r="M377">
            <v>1</v>
          </cell>
          <cell r="N377">
            <v>112860</v>
          </cell>
          <cell r="O377">
            <v>112860</v>
          </cell>
          <cell r="P377">
            <v>0</v>
          </cell>
          <cell r="Q377">
            <v>80</v>
          </cell>
          <cell r="R377">
            <v>10</v>
          </cell>
          <cell r="S377">
            <v>10</v>
          </cell>
        </row>
        <row r="378">
          <cell r="A378">
            <v>2000048369</v>
          </cell>
          <cell r="B378">
            <v>44375</v>
          </cell>
          <cell r="C378" t="str">
            <v>MITCHELL COUNTY TRANSPORTATION</v>
          </cell>
          <cell r="D378" t="str">
            <v>13</v>
          </cell>
          <cell r="E378" t="str">
            <v>P2022_CAPITAL</v>
          </cell>
          <cell r="F378" t="str">
            <v>36233.73.23.5</v>
          </cell>
          <cell r="G378" t="str">
            <v>20.509</v>
          </cell>
          <cell r="H378" t="str">
            <v>7/1/2021</v>
          </cell>
          <cell r="I378" t="str">
            <v>6/30/2022</v>
          </cell>
          <cell r="J378">
            <v>30816</v>
          </cell>
          <cell r="K378">
            <v>0</v>
          </cell>
          <cell r="L378">
            <v>0</v>
          </cell>
          <cell r="M378">
            <v>1</v>
          </cell>
          <cell r="N378">
            <v>30816</v>
          </cell>
          <cell r="O378">
            <v>30816</v>
          </cell>
          <cell r="P378">
            <v>0</v>
          </cell>
          <cell r="Q378">
            <v>80</v>
          </cell>
          <cell r="R378">
            <v>10</v>
          </cell>
          <cell r="S378">
            <v>10</v>
          </cell>
        </row>
        <row r="379">
          <cell r="A379">
            <v>2000048390</v>
          </cell>
          <cell r="B379">
            <v>44375</v>
          </cell>
          <cell r="C379" t="str">
            <v>MITCHELL COUNTY TRANSPORTATION</v>
          </cell>
          <cell r="D379" t="str">
            <v>13</v>
          </cell>
          <cell r="E379" t="str">
            <v>P2022_CAPITAL</v>
          </cell>
          <cell r="F379" t="str">
            <v>36233.73.23.4</v>
          </cell>
          <cell r="G379" t="str">
            <v>20.509</v>
          </cell>
          <cell r="H379" t="str">
            <v>7/1/2021</v>
          </cell>
          <cell r="I379" t="str">
            <v>6/30/2022</v>
          </cell>
          <cell r="J379">
            <v>46496</v>
          </cell>
          <cell r="K379">
            <v>0</v>
          </cell>
          <cell r="L379">
            <v>0</v>
          </cell>
          <cell r="M379">
            <v>1</v>
          </cell>
          <cell r="N379">
            <v>46496</v>
          </cell>
          <cell r="O379">
            <v>46496</v>
          </cell>
          <cell r="P379">
            <v>0</v>
          </cell>
          <cell r="Q379">
            <v>80</v>
          </cell>
          <cell r="R379">
            <v>10</v>
          </cell>
          <cell r="S379">
            <v>10</v>
          </cell>
        </row>
        <row r="380">
          <cell r="A380">
            <v>2000048391</v>
          </cell>
          <cell r="B380">
            <v>44375</v>
          </cell>
          <cell r="C380" t="str">
            <v>MITCHELL COUNTY TRANSPORTATION</v>
          </cell>
          <cell r="D380" t="str">
            <v>13</v>
          </cell>
          <cell r="E380" t="str">
            <v>P2022_CAPITAL</v>
          </cell>
          <cell r="F380" t="str">
            <v>36233.73.23.3</v>
          </cell>
          <cell r="G380" t="str">
            <v>20.509</v>
          </cell>
          <cell r="H380" t="str">
            <v>7/1/2021</v>
          </cell>
          <cell r="I380" t="str">
            <v>6/30/2022</v>
          </cell>
          <cell r="J380">
            <v>119130</v>
          </cell>
          <cell r="K380">
            <v>0</v>
          </cell>
          <cell r="L380">
            <v>0</v>
          </cell>
          <cell r="M380">
            <v>1</v>
          </cell>
          <cell r="N380">
            <v>119130</v>
          </cell>
          <cell r="O380">
            <v>119130</v>
          </cell>
          <cell r="P380">
            <v>0</v>
          </cell>
          <cell r="Q380">
            <v>80</v>
          </cell>
          <cell r="R380">
            <v>10</v>
          </cell>
          <cell r="S380">
            <v>10</v>
          </cell>
        </row>
        <row r="381">
          <cell r="A381">
            <v>2000048927</v>
          </cell>
          <cell r="B381">
            <v>44378</v>
          </cell>
          <cell r="C381" t="str">
            <v>BUNCOMBE COUNTY</v>
          </cell>
          <cell r="D381" t="str">
            <v>13</v>
          </cell>
          <cell r="E381" t="str">
            <v>P2022_5311_ADMIN</v>
          </cell>
          <cell r="F381" t="str">
            <v>36233.13.16.1</v>
          </cell>
          <cell r="G381" t="str">
            <v>20.509</v>
          </cell>
          <cell r="H381" t="str">
            <v>7/1/2021</v>
          </cell>
          <cell r="I381" t="str">
            <v>6/30/2022</v>
          </cell>
          <cell r="J381">
            <v>336196</v>
          </cell>
          <cell r="K381">
            <v>0</v>
          </cell>
          <cell r="L381">
            <v>0</v>
          </cell>
          <cell r="M381">
            <v>1</v>
          </cell>
          <cell r="N381">
            <v>316420</v>
          </cell>
          <cell r="O381">
            <v>336196</v>
          </cell>
          <cell r="P381">
            <v>0</v>
          </cell>
          <cell r="Q381">
            <v>80</v>
          </cell>
          <cell r="R381">
            <v>5</v>
          </cell>
          <cell r="S381">
            <v>15</v>
          </cell>
        </row>
        <row r="382">
          <cell r="A382">
            <v>2000048928</v>
          </cell>
          <cell r="B382">
            <v>44378</v>
          </cell>
          <cell r="C382" t="str">
            <v>BUNCOMBE COUNTY</v>
          </cell>
          <cell r="D382" t="str">
            <v>13</v>
          </cell>
          <cell r="E382" t="str">
            <v>P2022_CAPITAL</v>
          </cell>
          <cell r="F382" t="str">
            <v>36233.13.16.5</v>
          </cell>
          <cell r="G382" t="str">
            <v>20.509</v>
          </cell>
          <cell r="H382" t="str">
            <v>7/1/2021</v>
          </cell>
          <cell r="I382" t="str">
            <v>6/30/2022</v>
          </cell>
          <cell r="J382">
            <v>693</v>
          </cell>
          <cell r="K382">
            <v>0</v>
          </cell>
          <cell r="L382">
            <v>0</v>
          </cell>
          <cell r="M382">
            <v>1</v>
          </cell>
          <cell r="N382">
            <v>693</v>
          </cell>
          <cell r="O382">
            <v>693</v>
          </cell>
          <cell r="P382">
            <v>0</v>
          </cell>
          <cell r="Q382">
            <v>80</v>
          </cell>
          <cell r="R382">
            <v>10</v>
          </cell>
          <cell r="S382">
            <v>10</v>
          </cell>
        </row>
        <row r="383">
          <cell r="A383">
            <v>2000048929</v>
          </cell>
          <cell r="B383">
            <v>44378</v>
          </cell>
          <cell r="C383" t="str">
            <v>BUNCOMBE COUNTY</v>
          </cell>
          <cell r="D383" t="str">
            <v>13</v>
          </cell>
          <cell r="E383" t="str">
            <v>P2022_CAPITAL</v>
          </cell>
          <cell r="F383" t="str">
            <v>36233.13.16.4</v>
          </cell>
          <cell r="G383" t="str">
            <v>20.509</v>
          </cell>
          <cell r="H383" t="str">
            <v>7/1/2021</v>
          </cell>
          <cell r="I383" t="str">
            <v>6/30/2022</v>
          </cell>
          <cell r="J383">
            <v>35622</v>
          </cell>
          <cell r="K383">
            <v>0</v>
          </cell>
          <cell r="L383">
            <v>0</v>
          </cell>
          <cell r="M383">
            <v>1</v>
          </cell>
          <cell r="N383">
            <v>35622</v>
          </cell>
          <cell r="O383">
            <v>35622</v>
          </cell>
          <cell r="P383">
            <v>0</v>
          </cell>
          <cell r="Q383">
            <v>80</v>
          </cell>
          <cell r="R383">
            <v>10</v>
          </cell>
          <cell r="S383">
            <v>10</v>
          </cell>
        </row>
        <row r="384">
          <cell r="A384">
            <v>2000048970</v>
          </cell>
          <cell r="B384">
            <v>44378</v>
          </cell>
          <cell r="C384" t="str">
            <v>BUNCOMBE COUNTY</v>
          </cell>
          <cell r="D384" t="str">
            <v>13</v>
          </cell>
          <cell r="E384" t="str">
            <v>P2022_CAPITAL</v>
          </cell>
          <cell r="F384" t="str">
            <v>36233.13.16.3</v>
          </cell>
          <cell r="G384" t="str">
            <v>20.509</v>
          </cell>
          <cell r="H384" t="str">
            <v>7/1/2021</v>
          </cell>
          <cell r="I384" t="str">
            <v>6/30/2022</v>
          </cell>
          <cell r="J384">
            <v>706428</v>
          </cell>
          <cell r="K384">
            <v>0</v>
          </cell>
          <cell r="L384">
            <v>0</v>
          </cell>
          <cell r="M384">
            <v>1</v>
          </cell>
          <cell r="N384">
            <v>706428</v>
          </cell>
          <cell r="O384">
            <v>706428</v>
          </cell>
          <cell r="P384">
            <v>0</v>
          </cell>
          <cell r="Q384">
            <v>80</v>
          </cell>
          <cell r="R384">
            <v>10</v>
          </cell>
          <cell r="S384">
            <v>10</v>
          </cell>
        </row>
        <row r="385">
          <cell r="A385">
            <v>2000048971</v>
          </cell>
          <cell r="B385">
            <v>44378</v>
          </cell>
          <cell r="C385" t="str">
            <v>WESTERN CAROLINA COMMUNITY</v>
          </cell>
          <cell r="D385" t="str">
            <v>14</v>
          </cell>
          <cell r="E385" t="str">
            <v>P2022_5311_ADMIN</v>
          </cell>
          <cell r="F385" t="str">
            <v>36233.109.21.1</v>
          </cell>
          <cell r="G385" t="str">
            <v>20.509</v>
          </cell>
          <cell r="H385" t="str">
            <v>7/1/2021</v>
          </cell>
          <cell r="I385" t="str">
            <v>6/30/2022</v>
          </cell>
          <cell r="J385">
            <v>146778</v>
          </cell>
          <cell r="K385">
            <v>0</v>
          </cell>
          <cell r="L385">
            <v>0</v>
          </cell>
          <cell r="M385">
            <v>1</v>
          </cell>
          <cell r="N385">
            <v>146778</v>
          </cell>
          <cell r="O385">
            <v>146778</v>
          </cell>
          <cell r="P385">
            <v>0</v>
          </cell>
          <cell r="Q385">
            <v>80</v>
          </cell>
          <cell r="R385">
            <v>5</v>
          </cell>
          <cell r="S385">
            <v>15</v>
          </cell>
        </row>
        <row r="386">
          <cell r="A386">
            <v>2000048972</v>
          </cell>
          <cell r="B386">
            <v>44378</v>
          </cell>
          <cell r="C386" t="str">
            <v>WESTERN CAROLINA COMMUNITY</v>
          </cell>
          <cell r="D386" t="str">
            <v>14</v>
          </cell>
          <cell r="E386" t="str">
            <v>P2022_CAPITAL</v>
          </cell>
          <cell r="F386" t="str">
            <v>36233.109.21.3</v>
          </cell>
          <cell r="G386" t="str">
            <v>20.509</v>
          </cell>
          <cell r="H386" t="str">
            <v>7/1/2021</v>
          </cell>
          <cell r="I386" t="str">
            <v>6/30/2022</v>
          </cell>
          <cell r="J386">
            <v>53550</v>
          </cell>
          <cell r="K386">
            <v>0</v>
          </cell>
          <cell r="L386">
            <v>0</v>
          </cell>
          <cell r="M386">
            <v>1</v>
          </cell>
          <cell r="N386">
            <v>53550</v>
          </cell>
          <cell r="O386">
            <v>53550</v>
          </cell>
          <cell r="P386">
            <v>0</v>
          </cell>
          <cell r="Q386">
            <v>80</v>
          </cell>
          <cell r="R386">
            <v>10</v>
          </cell>
          <cell r="S386">
            <v>10</v>
          </cell>
        </row>
        <row r="387">
          <cell r="A387">
            <v>2000048973</v>
          </cell>
          <cell r="B387">
            <v>44378</v>
          </cell>
          <cell r="C387" t="str">
            <v>GATES COUNTY</v>
          </cell>
          <cell r="D387" t="str">
            <v>1</v>
          </cell>
          <cell r="E387" t="str">
            <v>P2022_5311_ADMIN</v>
          </cell>
          <cell r="F387" t="str">
            <v>36233.43.20.1</v>
          </cell>
          <cell r="G387" t="str">
            <v>20.509</v>
          </cell>
          <cell r="H387" t="str">
            <v>7/1/2021</v>
          </cell>
          <cell r="I387" t="str">
            <v>6/30/2022</v>
          </cell>
          <cell r="J387">
            <v>87308</v>
          </cell>
          <cell r="K387">
            <v>0</v>
          </cell>
          <cell r="L387">
            <v>0</v>
          </cell>
          <cell r="M387">
            <v>1</v>
          </cell>
          <cell r="N387">
            <v>82173</v>
          </cell>
          <cell r="O387">
            <v>87308</v>
          </cell>
          <cell r="P387">
            <v>0</v>
          </cell>
          <cell r="Q387">
            <v>80</v>
          </cell>
          <cell r="R387">
            <v>5</v>
          </cell>
          <cell r="S387">
            <v>15</v>
          </cell>
        </row>
        <row r="388">
          <cell r="A388">
            <v>2000048974</v>
          </cell>
          <cell r="B388">
            <v>44378</v>
          </cell>
          <cell r="C388" t="str">
            <v>PITT COUNTY FINANCE LF</v>
          </cell>
          <cell r="D388" t="str">
            <v>2</v>
          </cell>
          <cell r="E388" t="str">
            <v>P2022_5311_ADMIN</v>
          </cell>
          <cell r="F388" t="str">
            <v>36233.82.14.1</v>
          </cell>
          <cell r="G388" t="str">
            <v>20.509</v>
          </cell>
          <cell r="H388" t="str">
            <v>7/1/2021</v>
          </cell>
          <cell r="I388" t="str">
            <v>6/30/2022</v>
          </cell>
          <cell r="J388">
            <v>190617</v>
          </cell>
          <cell r="K388">
            <v>0</v>
          </cell>
          <cell r="L388">
            <v>0</v>
          </cell>
          <cell r="M388">
            <v>1</v>
          </cell>
          <cell r="N388">
            <v>179405</v>
          </cell>
          <cell r="O388">
            <v>190617</v>
          </cell>
          <cell r="P388">
            <v>0</v>
          </cell>
          <cell r="Q388">
            <v>80</v>
          </cell>
          <cell r="R388">
            <v>5</v>
          </cell>
          <cell r="S388">
            <v>15</v>
          </cell>
        </row>
        <row r="389">
          <cell r="A389">
            <v>2000048975</v>
          </cell>
          <cell r="B389">
            <v>44378</v>
          </cell>
          <cell r="C389" t="str">
            <v>GATES COUNTY</v>
          </cell>
          <cell r="D389" t="str">
            <v>1</v>
          </cell>
          <cell r="E389" t="str">
            <v>P2022_CAPITAL</v>
          </cell>
          <cell r="F389" t="str">
            <v>36233.43.20.3</v>
          </cell>
          <cell r="G389" t="str">
            <v>20.509</v>
          </cell>
          <cell r="H389" t="str">
            <v>7/1/2021</v>
          </cell>
          <cell r="I389" t="str">
            <v>6/30/2022</v>
          </cell>
          <cell r="J389">
            <v>166500</v>
          </cell>
          <cell r="K389">
            <v>0</v>
          </cell>
          <cell r="L389">
            <v>0</v>
          </cell>
          <cell r="M389">
            <v>1</v>
          </cell>
          <cell r="N389">
            <v>148000</v>
          </cell>
          <cell r="O389">
            <v>166500</v>
          </cell>
          <cell r="P389">
            <v>0</v>
          </cell>
          <cell r="Q389">
            <v>80</v>
          </cell>
          <cell r="R389">
            <v>10</v>
          </cell>
          <cell r="S389">
            <v>10</v>
          </cell>
        </row>
        <row r="390">
          <cell r="A390">
            <v>2000048976</v>
          </cell>
          <cell r="B390">
            <v>44378</v>
          </cell>
          <cell r="C390" t="str">
            <v>POLK COUNTY TRANSPORTATION</v>
          </cell>
          <cell r="D390" t="str">
            <v>14</v>
          </cell>
          <cell r="E390" t="str">
            <v>P2022_5311_ADMIN</v>
          </cell>
          <cell r="F390" t="str">
            <v>36233.83.23.1</v>
          </cell>
          <cell r="G390" t="str">
            <v>20.509</v>
          </cell>
          <cell r="H390" t="str">
            <v>7/1/2021</v>
          </cell>
          <cell r="I390" t="str">
            <v>6/30/2022</v>
          </cell>
          <cell r="J390">
            <v>125316</v>
          </cell>
          <cell r="K390">
            <v>0</v>
          </cell>
          <cell r="L390">
            <v>0</v>
          </cell>
          <cell r="M390">
            <v>1</v>
          </cell>
          <cell r="N390">
            <v>117945</v>
          </cell>
          <cell r="O390">
            <v>125316</v>
          </cell>
          <cell r="P390">
            <v>0</v>
          </cell>
          <cell r="Q390">
            <v>80</v>
          </cell>
          <cell r="R390">
            <v>5</v>
          </cell>
          <cell r="S390">
            <v>15</v>
          </cell>
        </row>
        <row r="391">
          <cell r="A391">
            <v>2000048977</v>
          </cell>
          <cell r="B391">
            <v>44378</v>
          </cell>
          <cell r="C391" t="str">
            <v>TRANSPORTATION ADMINISTRATION</v>
          </cell>
          <cell r="D391" t="str">
            <v>12</v>
          </cell>
          <cell r="E391" t="str">
            <v>P2022_CAPITAL</v>
          </cell>
          <cell r="F391" t="str">
            <v>36233.103.23.4</v>
          </cell>
          <cell r="G391" t="str">
            <v>20.509</v>
          </cell>
          <cell r="H391" t="str">
            <v>7/1/2021</v>
          </cell>
          <cell r="I391" t="str">
            <v>6/30/2022</v>
          </cell>
          <cell r="J391">
            <v>1979</v>
          </cell>
          <cell r="K391">
            <v>0</v>
          </cell>
          <cell r="L391">
            <v>0</v>
          </cell>
          <cell r="M391">
            <v>1</v>
          </cell>
          <cell r="N391">
            <v>2029</v>
          </cell>
          <cell r="O391">
            <v>1978</v>
          </cell>
          <cell r="P391">
            <v>0</v>
          </cell>
          <cell r="Q391">
            <v>80</v>
          </cell>
          <cell r="R391">
            <v>10</v>
          </cell>
          <cell r="S391">
            <v>10</v>
          </cell>
        </row>
        <row r="392">
          <cell r="A392">
            <v>2000048978</v>
          </cell>
          <cell r="B392">
            <v>44378</v>
          </cell>
          <cell r="C392" t="str">
            <v>BLADEN COUNTY</v>
          </cell>
          <cell r="D392" t="str">
            <v>6</v>
          </cell>
          <cell r="E392" t="str">
            <v>P2022_5311_ADMIN</v>
          </cell>
          <cell r="F392" t="str">
            <v>36233.11.24.1</v>
          </cell>
          <cell r="G392" t="str">
            <v>20.509</v>
          </cell>
          <cell r="H392" t="str">
            <v>7/1/2021</v>
          </cell>
          <cell r="I392" t="str">
            <v>6/30/2022</v>
          </cell>
          <cell r="J392">
            <v>137985</v>
          </cell>
          <cell r="K392">
            <v>0</v>
          </cell>
          <cell r="L392">
            <v>0</v>
          </cell>
          <cell r="M392">
            <v>1</v>
          </cell>
          <cell r="N392">
            <v>137985</v>
          </cell>
          <cell r="O392">
            <v>137985</v>
          </cell>
          <cell r="P392">
            <v>0</v>
          </cell>
          <cell r="Q392">
            <v>80</v>
          </cell>
          <cell r="R392">
            <v>5</v>
          </cell>
          <cell r="S392">
            <v>15</v>
          </cell>
        </row>
        <row r="393">
          <cell r="A393">
            <v>2000048979</v>
          </cell>
          <cell r="B393">
            <v>44378</v>
          </cell>
          <cell r="C393" t="str">
            <v>BLADEN COUNTY</v>
          </cell>
          <cell r="D393" t="str">
            <v>6</v>
          </cell>
          <cell r="E393" t="str">
            <v>P2022_CAPITAL</v>
          </cell>
          <cell r="F393" t="str">
            <v>36233.11.24.4</v>
          </cell>
          <cell r="G393" t="str">
            <v>20.509</v>
          </cell>
          <cell r="H393" t="str">
            <v>7/1/2021</v>
          </cell>
          <cell r="I393" t="str">
            <v>6/30/2022</v>
          </cell>
          <cell r="J393">
            <v>3600</v>
          </cell>
          <cell r="K393">
            <v>0</v>
          </cell>
          <cell r="L393">
            <v>0</v>
          </cell>
          <cell r="M393">
            <v>1</v>
          </cell>
          <cell r="N393">
            <v>3600</v>
          </cell>
          <cell r="O393">
            <v>3600</v>
          </cell>
          <cell r="P393">
            <v>0</v>
          </cell>
          <cell r="Q393">
            <v>80</v>
          </cell>
          <cell r="R393">
            <v>10</v>
          </cell>
          <cell r="S393">
            <v>10</v>
          </cell>
        </row>
        <row r="394">
          <cell r="A394">
            <v>2000048980</v>
          </cell>
          <cell r="B394">
            <v>44378</v>
          </cell>
          <cell r="C394" t="str">
            <v>GREYHOUND LINES INC</v>
          </cell>
          <cell r="D394" t="str">
            <v>19</v>
          </cell>
          <cell r="E394" t="str">
            <v>P2021_CARES_INTERCITY</v>
          </cell>
          <cell r="F394" t="str">
            <v>49233.92.1.2</v>
          </cell>
          <cell r="G394" t="str">
            <v>20.509</v>
          </cell>
          <cell r="H394" t="str">
            <v>1/20/2020</v>
          </cell>
          <cell r="I394" t="str">
            <v>6/30/2021</v>
          </cell>
          <cell r="J394">
            <v>12218949</v>
          </cell>
          <cell r="K394">
            <v>0</v>
          </cell>
          <cell r="L394">
            <v>0</v>
          </cell>
          <cell r="M394">
            <v>1</v>
          </cell>
          <cell r="N394">
            <v>12218949</v>
          </cell>
          <cell r="O394">
            <v>12218949</v>
          </cell>
          <cell r="P394">
            <v>0</v>
          </cell>
          <cell r="Q394">
            <v>100</v>
          </cell>
          <cell r="R394">
            <v>0</v>
          </cell>
          <cell r="S394">
            <v>0</v>
          </cell>
        </row>
        <row r="395">
          <cell r="A395">
            <v>2000048981</v>
          </cell>
          <cell r="B395">
            <v>44378</v>
          </cell>
          <cell r="C395" t="str">
            <v>YADKIN VALLEY ECONOMIC</v>
          </cell>
          <cell r="D395" t="str">
            <v>11</v>
          </cell>
          <cell r="E395" t="str">
            <v>P2022_5311_OPERATING</v>
          </cell>
          <cell r="F395" t="str">
            <v>36233.112.23.2</v>
          </cell>
          <cell r="G395" t="str">
            <v>20.509</v>
          </cell>
          <cell r="H395" t="str">
            <v>7/1/2021</v>
          </cell>
          <cell r="I395" t="str">
            <v>6/30/2022</v>
          </cell>
          <cell r="J395">
            <v>99250</v>
          </cell>
          <cell r="K395">
            <v>0</v>
          </cell>
          <cell r="L395">
            <v>0</v>
          </cell>
          <cell r="M395">
            <v>1</v>
          </cell>
          <cell r="N395">
            <v>94250</v>
          </cell>
          <cell r="O395">
            <v>99250</v>
          </cell>
          <cell r="P395">
            <v>0</v>
          </cell>
          <cell r="Q395">
            <v>50</v>
          </cell>
          <cell r="R395">
            <v>0</v>
          </cell>
          <cell r="S395">
            <v>50</v>
          </cell>
        </row>
        <row r="396">
          <cell r="A396">
            <v>2000048982</v>
          </cell>
          <cell r="B396">
            <v>44378</v>
          </cell>
          <cell r="C396" t="str">
            <v>GREYHOUND LINES INC</v>
          </cell>
          <cell r="D396" t="str">
            <v>17</v>
          </cell>
          <cell r="E396" t="str">
            <v>P2021_INTERCITY_5311F</v>
          </cell>
          <cell r="F396" t="str">
            <v>36233.48.7.2</v>
          </cell>
          <cell r="G396" t="str">
            <v>20.509</v>
          </cell>
          <cell r="H396" t="str">
            <v>7/1/2020</v>
          </cell>
          <cell r="I396" t="str">
            <v>7/31/2022</v>
          </cell>
          <cell r="J396">
            <v>5239816</v>
          </cell>
          <cell r="K396">
            <v>0</v>
          </cell>
          <cell r="L396">
            <v>0</v>
          </cell>
          <cell r="M396">
            <v>1</v>
          </cell>
          <cell r="N396">
            <v>5239816</v>
          </cell>
          <cell r="O396">
            <v>5239816</v>
          </cell>
          <cell r="P396">
            <v>0</v>
          </cell>
          <cell r="Q396">
            <v>50</v>
          </cell>
          <cell r="R396">
            <v>0</v>
          </cell>
          <cell r="S396">
            <v>50</v>
          </cell>
        </row>
        <row r="397">
          <cell r="A397">
            <v>2000048983</v>
          </cell>
          <cell r="B397">
            <v>44378</v>
          </cell>
          <cell r="C397" t="str">
            <v>APPALCART</v>
          </cell>
          <cell r="D397" t="str">
            <v>11</v>
          </cell>
          <cell r="E397" t="str">
            <v>P2022_CAPITAL</v>
          </cell>
          <cell r="F397" t="str">
            <v>36233.6.23.4</v>
          </cell>
          <cell r="G397" t="str">
            <v>20.509</v>
          </cell>
          <cell r="H397" t="str">
            <v>7/1/2021</v>
          </cell>
          <cell r="I397" t="str">
            <v>6/30/2022</v>
          </cell>
          <cell r="J397">
            <v>21937</v>
          </cell>
          <cell r="K397">
            <v>0</v>
          </cell>
          <cell r="L397">
            <v>0</v>
          </cell>
          <cell r="M397">
            <v>1</v>
          </cell>
          <cell r="N397">
            <v>21937</v>
          </cell>
          <cell r="O397">
            <v>21937</v>
          </cell>
          <cell r="P397">
            <v>0</v>
          </cell>
          <cell r="Q397">
            <v>80</v>
          </cell>
          <cell r="R397">
            <v>10</v>
          </cell>
          <cell r="S397">
            <v>10</v>
          </cell>
        </row>
        <row r="398">
          <cell r="A398">
            <v>2000049174</v>
          </cell>
          <cell r="B398">
            <v>44393</v>
          </cell>
          <cell r="C398" t="str">
            <v>MADISON COUNTY TRANSPORTATION</v>
          </cell>
          <cell r="D398" t="str">
            <v>13</v>
          </cell>
          <cell r="E398" t="str">
            <v>P2022_CAPITAL</v>
          </cell>
          <cell r="F398" t="str">
            <v>36233.70.23.4</v>
          </cell>
          <cell r="G398" t="str">
            <v>20.509</v>
          </cell>
          <cell r="H398" t="str">
            <v>7/1/2021</v>
          </cell>
          <cell r="I398" t="str">
            <v>6/30/2022</v>
          </cell>
          <cell r="J398">
            <v>3384</v>
          </cell>
          <cell r="K398">
            <v>0</v>
          </cell>
          <cell r="L398">
            <v>0</v>
          </cell>
          <cell r="M398">
            <v>1</v>
          </cell>
          <cell r="N398">
            <v>3384</v>
          </cell>
          <cell r="O398">
            <v>3384</v>
          </cell>
          <cell r="P398">
            <v>0</v>
          </cell>
          <cell r="Q398">
            <v>80</v>
          </cell>
          <cell r="R398">
            <v>10</v>
          </cell>
          <cell r="S398">
            <v>10</v>
          </cell>
        </row>
        <row r="399">
          <cell r="A399">
            <v>2000049175</v>
          </cell>
          <cell r="B399">
            <v>44393</v>
          </cell>
          <cell r="C399" t="str">
            <v>MADISON COUNTY TRANSPORTATION</v>
          </cell>
          <cell r="D399" t="str">
            <v>13</v>
          </cell>
          <cell r="E399" t="str">
            <v>P2022_CAPITAL</v>
          </cell>
          <cell r="F399" t="str">
            <v>36233.70.23.3</v>
          </cell>
          <cell r="G399" t="str">
            <v>20.509</v>
          </cell>
          <cell r="H399" t="str">
            <v>7/1/2021</v>
          </cell>
          <cell r="I399" t="str">
            <v>6/30/2022</v>
          </cell>
          <cell r="J399">
            <v>53280</v>
          </cell>
          <cell r="K399">
            <v>0</v>
          </cell>
          <cell r="L399">
            <v>0</v>
          </cell>
          <cell r="M399">
            <v>1</v>
          </cell>
          <cell r="N399">
            <v>53280</v>
          </cell>
          <cell r="O399">
            <v>53280</v>
          </cell>
          <cell r="P399">
            <v>0</v>
          </cell>
          <cell r="Q399">
            <v>80</v>
          </cell>
          <cell r="R399">
            <v>10</v>
          </cell>
          <cell r="S399">
            <v>10</v>
          </cell>
        </row>
        <row r="400">
          <cell r="A400">
            <v>2000049176</v>
          </cell>
          <cell r="B400">
            <v>44393</v>
          </cell>
          <cell r="C400" t="str">
            <v>MADISON COUNTY TRANSPORTATION</v>
          </cell>
          <cell r="D400" t="str">
            <v>13</v>
          </cell>
          <cell r="E400" t="str">
            <v>P2022_5311_ADMIN</v>
          </cell>
          <cell r="F400" t="str">
            <v>36233.70.23.1</v>
          </cell>
          <cell r="G400" t="str">
            <v>20.509</v>
          </cell>
          <cell r="H400" t="str">
            <v>7/1/2021</v>
          </cell>
          <cell r="I400" t="str">
            <v>6/30/2022</v>
          </cell>
          <cell r="J400">
            <v>110645</v>
          </cell>
          <cell r="K400">
            <v>0</v>
          </cell>
          <cell r="L400">
            <v>0</v>
          </cell>
          <cell r="M400">
            <v>1</v>
          </cell>
          <cell r="N400">
            <v>110645</v>
          </cell>
          <cell r="O400">
            <v>110645</v>
          </cell>
          <cell r="P400">
            <v>0</v>
          </cell>
          <cell r="Q400">
            <v>80</v>
          </cell>
          <cell r="R400">
            <v>5</v>
          </cell>
          <cell r="S400">
            <v>15</v>
          </cell>
        </row>
        <row r="401">
          <cell r="A401">
            <v>2000049241</v>
          </cell>
          <cell r="B401">
            <v>44402</v>
          </cell>
          <cell r="C401" t="str">
            <v>GASTON COUNTY</v>
          </cell>
          <cell r="D401" t="str">
            <v>12</v>
          </cell>
          <cell r="E401" t="str">
            <v>P2022_5311_ADMIN</v>
          </cell>
          <cell r="F401" t="str">
            <v>36233.42.15.1</v>
          </cell>
          <cell r="G401" t="str">
            <v>20.509</v>
          </cell>
          <cell r="H401" t="str">
            <v>7/1/2021</v>
          </cell>
          <cell r="I401" t="str">
            <v>6/30/2022</v>
          </cell>
          <cell r="J401">
            <v>180982</v>
          </cell>
          <cell r="K401">
            <v>0</v>
          </cell>
          <cell r="L401">
            <v>0</v>
          </cell>
          <cell r="M401">
            <v>1</v>
          </cell>
          <cell r="N401">
            <v>171257</v>
          </cell>
          <cell r="O401">
            <v>180982</v>
          </cell>
          <cell r="P401">
            <v>0</v>
          </cell>
          <cell r="Q401">
            <v>80</v>
          </cell>
          <cell r="R401">
            <v>5</v>
          </cell>
          <cell r="S401">
            <v>15</v>
          </cell>
        </row>
        <row r="402">
          <cell r="A402">
            <v>2000049242</v>
          </cell>
          <cell r="B402">
            <v>44402</v>
          </cell>
          <cell r="C402" t="str">
            <v>MARTIN COUNTY</v>
          </cell>
          <cell r="D402" t="str">
            <v>1</v>
          </cell>
          <cell r="E402" t="str">
            <v>P2022_CAPITAL</v>
          </cell>
          <cell r="F402" t="str">
            <v>36233.71.23.4</v>
          </cell>
          <cell r="G402" t="str">
            <v>20.509</v>
          </cell>
          <cell r="H402" t="str">
            <v>7/1/2021</v>
          </cell>
          <cell r="I402" t="str">
            <v>6/30/2022</v>
          </cell>
          <cell r="J402">
            <v>9301</v>
          </cell>
          <cell r="K402">
            <v>0</v>
          </cell>
          <cell r="L402">
            <v>0</v>
          </cell>
          <cell r="M402">
            <v>1</v>
          </cell>
          <cell r="N402">
            <v>9301</v>
          </cell>
          <cell r="O402">
            <v>9301</v>
          </cell>
          <cell r="P402">
            <v>0</v>
          </cell>
          <cell r="Q402">
            <v>80</v>
          </cell>
          <cell r="R402">
            <v>10</v>
          </cell>
          <cell r="S402">
            <v>10</v>
          </cell>
        </row>
        <row r="403">
          <cell r="A403">
            <v>2000049243</v>
          </cell>
          <cell r="B403">
            <v>44402</v>
          </cell>
          <cell r="C403" t="str">
            <v>MARTIN COUNTY</v>
          </cell>
          <cell r="D403" t="str">
            <v>1</v>
          </cell>
          <cell r="E403" t="str">
            <v>P2022_CAPITAL</v>
          </cell>
          <cell r="F403" t="str">
            <v>36233.71.23.3</v>
          </cell>
          <cell r="G403" t="str">
            <v>20.509</v>
          </cell>
          <cell r="H403" t="str">
            <v>7/1/2021</v>
          </cell>
          <cell r="I403" t="str">
            <v>6/30/2022</v>
          </cell>
          <cell r="J403">
            <v>64305</v>
          </cell>
          <cell r="K403">
            <v>0</v>
          </cell>
          <cell r="L403">
            <v>0</v>
          </cell>
          <cell r="M403">
            <v>1</v>
          </cell>
          <cell r="N403">
            <v>63855</v>
          </cell>
          <cell r="O403">
            <v>64305</v>
          </cell>
          <cell r="P403">
            <v>0</v>
          </cell>
          <cell r="Q403">
            <v>80</v>
          </cell>
          <cell r="R403">
            <v>10</v>
          </cell>
          <cell r="S403">
            <v>10</v>
          </cell>
        </row>
        <row r="404">
          <cell r="A404">
            <v>2000049244</v>
          </cell>
          <cell r="B404">
            <v>44402</v>
          </cell>
          <cell r="C404" t="str">
            <v>WAKE COUNTY</v>
          </cell>
          <cell r="D404" t="str">
            <v>5</v>
          </cell>
          <cell r="E404" t="str">
            <v>P2022_5311_ADMIN</v>
          </cell>
          <cell r="F404" t="str">
            <v>36233.106.17.1</v>
          </cell>
          <cell r="G404" t="str">
            <v>20.509</v>
          </cell>
          <cell r="H404" t="str">
            <v>7/1/2021</v>
          </cell>
          <cell r="I404" t="str">
            <v>6/30/2022</v>
          </cell>
          <cell r="J404">
            <v>240809</v>
          </cell>
          <cell r="K404">
            <v>0</v>
          </cell>
          <cell r="L404">
            <v>0</v>
          </cell>
          <cell r="M404">
            <v>1</v>
          </cell>
          <cell r="N404">
            <v>226645</v>
          </cell>
          <cell r="O404">
            <v>240809</v>
          </cell>
          <cell r="P404">
            <v>0</v>
          </cell>
          <cell r="Q404">
            <v>80</v>
          </cell>
          <cell r="R404">
            <v>5</v>
          </cell>
          <cell r="S404">
            <v>15</v>
          </cell>
        </row>
        <row r="405">
          <cell r="A405">
            <v>2000049245</v>
          </cell>
          <cell r="B405">
            <v>44402</v>
          </cell>
          <cell r="C405" t="str">
            <v>MARTIN COUNTY</v>
          </cell>
          <cell r="D405" t="str">
            <v>1</v>
          </cell>
          <cell r="E405" t="str">
            <v>P2022_5311_ADMIN</v>
          </cell>
          <cell r="F405" t="str">
            <v>36233.71.23.1</v>
          </cell>
          <cell r="G405" t="str">
            <v>20.509</v>
          </cell>
          <cell r="H405" t="str">
            <v>7/1/2021</v>
          </cell>
          <cell r="I405" t="str">
            <v>6/30/2022</v>
          </cell>
          <cell r="J405">
            <v>118847</v>
          </cell>
          <cell r="K405">
            <v>0</v>
          </cell>
          <cell r="L405">
            <v>0</v>
          </cell>
          <cell r="M405">
            <v>1</v>
          </cell>
          <cell r="N405">
            <v>118847</v>
          </cell>
          <cell r="O405">
            <v>118847</v>
          </cell>
          <cell r="P405">
            <v>0</v>
          </cell>
          <cell r="Q405">
            <v>80</v>
          </cell>
          <cell r="R405">
            <v>5</v>
          </cell>
          <cell r="S405">
            <v>15</v>
          </cell>
        </row>
        <row r="406">
          <cell r="A406">
            <v>2000049641</v>
          </cell>
          <cell r="B406">
            <v>44412</v>
          </cell>
          <cell r="C406" t="str">
            <v>MOORE COUNTY</v>
          </cell>
          <cell r="D406" t="str">
            <v>8</v>
          </cell>
          <cell r="E406" t="str">
            <v>P2022_5311_ADMIN</v>
          </cell>
          <cell r="F406" t="str">
            <v>36233.74.22.1</v>
          </cell>
          <cell r="G406" t="str">
            <v>20.509</v>
          </cell>
          <cell r="H406" t="str">
            <v>7/1/2021</v>
          </cell>
          <cell r="I406" t="str">
            <v>6/30/2022</v>
          </cell>
          <cell r="J406">
            <v>265387</v>
          </cell>
          <cell r="K406">
            <v>0</v>
          </cell>
          <cell r="L406">
            <v>0</v>
          </cell>
          <cell r="M406">
            <v>1</v>
          </cell>
          <cell r="N406">
            <v>249776</v>
          </cell>
          <cell r="O406">
            <v>265387</v>
          </cell>
          <cell r="P406">
            <v>0</v>
          </cell>
          <cell r="Q406">
            <v>80</v>
          </cell>
          <cell r="R406">
            <v>5</v>
          </cell>
          <cell r="S406">
            <v>15</v>
          </cell>
        </row>
        <row r="407">
          <cell r="A407">
            <v>2000049642</v>
          </cell>
          <cell r="B407">
            <v>44412</v>
          </cell>
          <cell r="C407" t="str">
            <v>MOORE COUNTY</v>
          </cell>
          <cell r="D407" t="str">
            <v>8</v>
          </cell>
          <cell r="E407" t="str">
            <v>P2022_CAPITAL</v>
          </cell>
          <cell r="F407" t="str">
            <v>36233.74.22.5</v>
          </cell>
          <cell r="G407" t="str">
            <v>20.509</v>
          </cell>
          <cell r="H407" t="str">
            <v>7/1/2021</v>
          </cell>
          <cell r="I407" t="str">
            <v>6/30/2022</v>
          </cell>
          <cell r="J407">
            <v>13577</v>
          </cell>
          <cell r="K407">
            <v>0</v>
          </cell>
          <cell r="L407">
            <v>0</v>
          </cell>
          <cell r="M407">
            <v>1</v>
          </cell>
          <cell r="N407">
            <v>13577</v>
          </cell>
          <cell r="O407">
            <v>13577</v>
          </cell>
          <cell r="P407">
            <v>0</v>
          </cell>
          <cell r="Q407">
            <v>80</v>
          </cell>
          <cell r="R407">
            <v>10</v>
          </cell>
          <cell r="S407">
            <v>10</v>
          </cell>
        </row>
        <row r="408">
          <cell r="A408">
            <v>2000049643</v>
          </cell>
          <cell r="B408">
            <v>44412</v>
          </cell>
          <cell r="C408" t="str">
            <v>MOORE COUNTY</v>
          </cell>
          <cell r="D408" t="str">
            <v>8</v>
          </cell>
          <cell r="E408" t="str">
            <v>P2022_CAPITAL</v>
          </cell>
          <cell r="F408" t="str">
            <v>36233.74.22.4</v>
          </cell>
          <cell r="G408" t="str">
            <v>20.509</v>
          </cell>
          <cell r="H408" t="str">
            <v>7/1/2021</v>
          </cell>
          <cell r="I408" t="str">
            <v>6/30/2022</v>
          </cell>
          <cell r="J408">
            <v>205</v>
          </cell>
          <cell r="K408">
            <v>0</v>
          </cell>
          <cell r="L408">
            <v>0</v>
          </cell>
          <cell r="M408">
            <v>1</v>
          </cell>
          <cell r="N408">
            <v>205</v>
          </cell>
          <cell r="O408">
            <v>204</v>
          </cell>
          <cell r="P408">
            <v>0</v>
          </cell>
          <cell r="Q408">
            <v>80</v>
          </cell>
          <cell r="R408">
            <v>10</v>
          </cell>
          <cell r="S408">
            <v>10</v>
          </cell>
        </row>
        <row r="409">
          <cell r="A409">
            <v>2000049644</v>
          </cell>
          <cell r="B409">
            <v>44412</v>
          </cell>
          <cell r="C409" t="str">
            <v>MOORE COUNTY</v>
          </cell>
          <cell r="D409" t="str">
            <v>8</v>
          </cell>
          <cell r="E409" t="str">
            <v>P2022_CAPITAL</v>
          </cell>
          <cell r="F409" t="str">
            <v>36233.74.22.3</v>
          </cell>
          <cell r="G409" t="str">
            <v>20.509</v>
          </cell>
          <cell r="H409" t="str">
            <v>7/1/2021</v>
          </cell>
          <cell r="I409" t="str">
            <v>6/30/2022</v>
          </cell>
          <cell r="J409">
            <v>58711</v>
          </cell>
          <cell r="K409">
            <v>0</v>
          </cell>
          <cell r="L409">
            <v>0</v>
          </cell>
          <cell r="M409">
            <v>1</v>
          </cell>
          <cell r="N409">
            <v>58711</v>
          </cell>
          <cell r="O409">
            <v>58711</v>
          </cell>
          <cell r="P409">
            <v>0</v>
          </cell>
          <cell r="Q409">
            <v>80</v>
          </cell>
          <cell r="R409">
            <v>10</v>
          </cell>
          <cell r="S409">
            <v>10</v>
          </cell>
        </row>
        <row r="410">
          <cell r="A410">
            <v>2000049645</v>
          </cell>
          <cell r="B410">
            <v>44412</v>
          </cell>
          <cell r="C410" t="str">
            <v>CABARRUS COUNTY</v>
          </cell>
          <cell r="D410" t="str">
            <v>10</v>
          </cell>
          <cell r="E410" t="str">
            <v>P2022_5311_ADMIN</v>
          </cell>
          <cell r="F410" t="str">
            <v>36233.15.16.1</v>
          </cell>
          <cell r="G410" t="str">
            <v>20.509</v>
          </cell>
          <cell r="H410" t="str">
            <v>7/1/2021</v>
          </cell>
          <cell r="I410" t="str">
            <v>6/30/2022</v>
          </cell>
          <cell r="J410">
            <v>147631</v>
          </cell>
          <cell r="K410">
            <v>0</v>
          </cell>
          <cell r="L410">
            <v>0</v>
          </cell>
          <cell r="M410">
            <v>1</v>
          </cell>
          <cell r="N410">
            <v>138947</v>
          </cell>
          <cell r="O410">
            <v>147631</v>
          </cell>
          <cell r="P410">
            <v>0</v>
          </cell>
          <cell r="Q410">
            <v>80</v>
          </cell>
          <cell r="R410">
            <v>5</v>
          </cell>
          <cell r="S410">
            <v>15</v>
          </cell>
        </row>
        <row r="411">
          <cell r="A411">
            <v>2000049646</v>
          </cell>
          <cell r="B411">
            <v>44412</v>
          </cell>
          <cell r="C411" t="str">
            <v>CABARRUS COUNTY</v>
          </cell>
          <cell r="D411" t="str">
            <v>10</v>
          </cell>
          <cell r="E411" t="str">
            <v>P2022_CAPITAL</v>
          </cell>
          <cell r="F411" t="str">
            <v>36233.15.16.3</v>
          </cell>
          <cell r="G411" t="str">
            <v>20.509</v>
          </cell>
          <cell r="H411" t="str">
            <v>7/1/2021</v>
          </cell>
          <cell r="I411" t="str">
            <v>6/30/2022</v>
          </cell>
          <cell r="J411">
            <v>524000</v>
          </cell>
          <cell r="K411">
            <v>0</v>
          </cell>
          <cell r="L411">
            <v>0</v>
          </cell>
          <cell r="M411">
            <v>1</v>
          </cell>
          <cell r="N411">
            <v>524000</v>
          </cell>
          <cell r="O411">
            <v>524000</v>
          </cell>
          <cell r="P411">
            <v>0</v>
          </cell>
          <cell r="Q411">
            <v>80</v>
          </cell>
          <cell r="R411">
            <v>0</v>
          </cell>
          <cell r="S411">
            <v>20</v>
          </cell>
        </row>
        <row r="412">
          <cell r="A412">
            <v>2000049647</v>
          </cell>
          <cell r="B412">
            <v>44412</v>
          </cell>
          <cell r="C412" t="str">
            <v>DAVIDSON COUNTY</v>
          </cell>
          <cell r="D412" t="str">
            <v>9</v>
          </cell>
          <cell r="E412" t="str">
            <v>P2022_5311_ADMIN</v>
          </cell>
          <cell r="F412" t="str">
            <v>36233.34.23.1</v>
          </cell>
          <cell r="G412" t="str">
            <v>20.509</v>
          </cell>
          <cell r="H412" t="str">
            <v>7/1/2021</v>
          </cell>
          <cell r="I412" t="str">
            <v>6/30/2022</v>
          </cell>
          <cell r="J412">
            <v>303156</v>
          </cell>
          <cell r="K412">
            <v>0</v>
          </cell>
          <cell r="L412">
            <v>0</v>
          </cell>
          <cell r="M412">
            <v>1</v>
          </cell>
          <cell r="N412">
            <v>285324</v>
          </cell>
          <cell r="O412">
            <v>303156</v>
          </cell>
          <cell r="P412">
            <v>0</v>
          </cell>
          <cell r="Q412">
            <v>80</v>
          </cell>
          <cell r="R412">
            <v>5</v>
          </cell>
          <cell r="S412">
            <v>15</v>
          </cell>
        </row>
        <row r="413">
          <cell r="A413">
            <v>2000049648</v>
          </cell>
          <cell r="B413">
            <v>44412</v>
          </cell>
          <cell r="C413" t="str">
            <v>HOKE COUNTY</v>
          </cell>
          <cell r="D413" t="str">
            <v>8</v>
          </cell>
          <cell r="E413" t="str">
            <v>P2022_CAPITAL</v>
          </cell>
          <cell r="F413" t="str">
            <v>36233.51.22.3</v>
          </cell>
          <cell r="G413" t="str">
            <v>20.509</v>
          </cell>
          <cell r="H413" t="str">
            <v>7/1/2021</v>
          </cell>
          <cell r="I413" t="str">
            <v>6/30/2022</v>
          </cell>
          <cell r="J413">
            <v>344992</v>
          </cell>
          <cell r="K413">
            <v>0</v>
          </cell>
          <cell r="L413">
            <v>0</v>
          </cell>
          <cell r="M413">
            <v>1</v>
          </cell>
          <cell r="N413">
            <v>344992</v>
          </cell>
          <cell r="O413">
            <v>344992</v>
          </cell>
          <cell r="P413">
            <v>0</v>
          </cell>
          <cell r="Q413">
            <v>80</v>
          </cell>
          <cell r="R413">
            <v>10</v>
          </cell>
          <cell r="S413">
            <v>10</v>
          </cell>
        </row>
        <row r="414">
          <cell r="A414">
            <v>2000049649</v>
          </cell>
          <cell r="B414">
            <v>44412</v>
          </cell>
          <cell r="C414" t="str">
            <v>HOKE COUNTY</v>
          </cell>
          <cell r="D414" t="str">
            <v>8</v>
          </cell>
          <cell r="E414" t="str">
            <v>P2022_5311_ADMIN</v>
          </cell>
          <cell r="F414" t="str">
            <v>36233.51.22.1</v>
          </cell>
          <cell r="G414" t="str">
            <v>20.509</v>
          </cell>
          <cell r="H414" t="str">
            <v>7/1/2021</v>
          </cell>
          <cell r="I414" t="str">
            <v>6/30/2022</v>
          </cell>
          <cell r="J414">
            <v>122795</v>
          </cell>
          <cell r="K414">
            <v>0</v>
          </cell>
          <cell r="L414">
            <v>0</v>
          </cell>
          <cell r="M414">
            <v>1</v>
          </cell>
          <cell r="N414">
            <v>122795</v>
          </cell>
          <cell r="O414">
            <v>122795</v>
          </cell>
          <cell r="P414">
            <v>0</v>
          </cell>
          <cell r="Q414">
            <v>80</v>
          </cell>
          <cell r="R414">
            <v>5</v>
          </cell>
          <cell r="S414">
            <v>15</v>
          </cell>
        </row>
        <row r="415">
          <cell r="A415">
            <v>2000049650</v>
          </cell>
          <cell r="B415">
            <v>44412</v>
          </cell>
          <cell r="C415" t="str">
            <v>APPALCART</v>
          </cell>
          <cell r="D415" t="str">
            <v>11</v>
          </cell>
          <cell r="E415" t="str">
            <v>P2022_CAPITAL</v>
          </cell>
          <cell r="F415" t="str">
            <v>36233.6.23.3</v>
          </cell>
          <cell r="G415" t="str">
            <v>20.509</v>
          </cell>
          <cell r="H415" t="str">
            <v>7/1/2021</v>
          </cell>
          <cell r="I415" t="str">
            <v>6/30/2022</v>
          </cell>
          <cell r="J415">
            <v>115938</v>
          </cell>
          <cell r="K415">
            <v>0</v>
          </cell>
          <cell r="L415">
            <v>0</v>
          </cell>
          <cell r="M415">
            <v>1</v>
          </cell>
          <cell r="N415">
            <v>115938</v>
          </cell>
          <cell r="O415">
            <v>115938</v>
          </cell>
          <cell r="P415">
            <v>0</v>
          </cell>
          <cell r="Q415">
            <v>80</v>
          </cell>
          <cell r="R415">
            <v>10</v>
          </cell>
          <cell r="S415">
            <v>10</v>
          </cell>
        </row>
        <row r="416">
          <cell r="A416">
            <v>2000049651</v>
          </cell>
          <cell r="B416">
            <v>44412</v>
          </cell>
          <cell r="C416" t="str">
            <v>HOKE COUNTY</v>
          </cell>
          <cell r="D416" t="str">
            <v>8</v>
          </cell>
          <cell r="E416" t="str">
            <v>P2022_CAPITAL</v>
          </cell>
          <cell r="F416" t="str">
            <v>36233.51.22.4</v>
          </cell>
          <cell r="G416" t="str">
            <v>20.509</v>
          </cell>
          <cell r="H416" t="str">
            <v>7/1/2021</v>
          </cell>
          <cell r="I416" t="str">
            <v>6/30/2022</v>
          </cell>
          <cell r="J416">
            <v>16315</v>
          </cell>
          <cell r="K416">
            <v>0</v>
          </cell>
          <cell r="L416">
            <v>0</v>
          </cell>
          <cell r="M416">
            <v>1</v>
          </cell>
          <cell r="N416">
            <v>16315</v>
          </cell>
          <cell r="O416">
            <v>16315</v>
          </cell>
          <cell r="P416">
            <v>0</v>
          </cell>
          <cell r="Q416">
            <v>80</v>
          </cell>
          <cell r="R416">
            <v>10</v>
          </cell>
          <cell r="S416">
            <v>10</v>
          </cell>
        </row>
        <row r="417">
          <cell r="A417">
            <v>2000049652</v>
          </cell>
          <cell r="B417">
            <v>44412</v>
          </cell>
          <cell r="C417" t="str">
            <v>STANLY COUNTY</v>
          </cell>
          <cell r="D417" t="str">
            <v>10</v>
          </cell>
          <cell r="E417" t="str">
            <v>P2022_CAPITAL</v>
          </cell>
          <cell r="F417" t="str">
            <v>36233.96.23.3</v>
          </cell>
          <cell r="G417" t="str">
            <v>20.509</v>
          </cell>
          <cell r="H417" t="str">
            <v>7/1/2021</v>
          </cell>
          <cell r="I417" t="str">
            <v>6/30/2022</v>
          </cell>
          <cell r="J417">
            <v>182880</v>
          </cell>
          <cell r="K417">
            <v>0</v>
          </cell>
          <cell r="L417">
            <v>0</v>
          </cell>
          <cell r="M417">
            <v>1</v>
          </cell>
          <cell r="N417">
            <v>182880</v>
          </cell>
          <cell r="O417">
            <v>182880</v>
          </cell>
          <cell r="P417">
            <v>0</v>
          </cell>
          <cell r="Q417">
            <v>80</v>
          </cell>
          <cell r="R417">
            <v>10</v>
          </cell>
          <cell r="S417">
            <v>10</v>
          </cell>
        </row>
        <row r="418">
          <cell r="A418">
            <v>2000049653</v>
          </cell>
          <cell r="B418">
            <v>44412</v>
          </cell>
          <cell r="C418" t="str">
            <v>CUMBERLAND COUNTY FINANCE DEPT</v>
          </cell>
          <cell r="D418" t="str">
            <v>6</v>
          </cell>
          <cell r="E418" t="str">
            <v>P2022_5311_ADMIN</v>
          </cell>
          <cell r="F418" t="str">
            <v>36233.32.14.1</v>
          </cell>
          <cell r="G418" t="str">
            <v>20.509</v>
          </cell>
          <cell r="H418" t="str">
            <v>7/1/2021</v>
          </cell>
          <cell r="I418" t="str">
            <v>6/30/2022</v>
          </cell>
          <cell r="J418">
            <v>162991</v>
          </cell>
          <cell r="K418">
            <v>0</v>
          </cell>
          <cell r="L418">
            <v>0</v>
          </cell>
          <cell r="M418">
            <v>1</v>
          </cell>
          <cell r="N418">
            <v>162991</v>
          </cell>
          <cell r="O418">
            <v>162991</v>
          </cell>
          <cell r="P418">
            <v>0</v>
          </cell>
          <cell r="Q418">
            <v>80</v>
          </cell>
          <cell r="R418">
            <v>5</v>
          </cell>
          <cell r="S418">
            <v>15</v>
          </cell>
        </row>
        <row r="419">
          <cell r="A419">
            <v>2000049654</v>
          </cell>
          <cell r="B419">
            <v>44412</v>
          </cell>
          <cell r="C419" t="str">
            <v>STANLY COUNTY</v>
          </cell>
          <cell r="D419" t="str">
            <v>10</v>
          </cell>
          <cell r="E419" t="str">
            <v>P2022_5311_ADMIN</v>
          </cell>
          <cell r="F419" t="str">
            <v>36233.96.23.1</v>
          </cell>
          <cell r="G419" t="str">
            <v>20.509</v>
          </cell>
          <cell r="H419" t="str">
            <v>7/1/2021</v>
          </cell>
          <cell r="I419" t="str">
            <v>6/30/2022</v>
          </cell>
          <cell r="J419">
            <v>209241</v>
          </cell>
          <cell r="K419">
            <v>0</v>
          </cell>
          <cell r="L419">
            <v>0</v>
          </cell>
          <cell r="M419">
            <v>1</v>
          </cell>
          <cell r="N419">
            <v>209241</v>
          </cell>
          <cell r="O419">
            <v>209241</v>
          </cell>
          <cell r="P419">
            <v>0</v>
          </cell>
          <cell r="Q419">
            <v>80</v>
          </cell>
          <cell r="R419">
            <v>5</v>
          </cell>
          <cell r="S419">
            <v>15</v>
          </cell>
        </row>
        <row r="420">
          <cell r="A420">
            <v>2000049707</v>
          </cell>
          <cell r="B420">
            <v>44424</v>
          </cell>
          <cell r="C420" t="str">
            <v>RANDOLPH SENIOR ADULTS ASSOCIATION INC</v>
          </cell>
          <cell r="D420" t="str">
            <v>8</v>
          </cell>
          <cell r="E420" t="str">
            <v>P2022_CAPITAL</v>
          </cell>
          <cell r="F420" t="str">
            <v>36233.84.24.5</v>
          </cell>
          <cell r="G420" t="str">
            <v>20.509</v>
          </cell>
          <cell r="H420" t="str">
            <v>7/1/2021</v>
          </cell>
          <cell r="I420" t="str">
            <v>6/30/2022</v>
          </cell>
          <cell r="J420">
            <v>25200</v>
          </cell>
          <cell r="K420">
            <v>0</v>
          </cell>
          <cell r="L420">
            <v>0</v>
          </cell>
          <cell r="M420">
            <v>1</v>
          </cell>
          <cell r="N420">
            <v>25200</v>
          </cell>
          <cell r="O420">
            <v>25200</v>
          </cell>
          <cell r="P420">
            <v>0</v>
          </cell>
          <cell r="Q420">
            <v>80</v>
          </cell>
          <cell r="R420">
            <v>10</v>
          </cell>
          <cell r="S420">
            <v>10</v>
          </cell>
        </row>
        <row r="421">
          <cell r="A421">
            <v>2000049708</v>
          </cell>
          <cell r="B421">
            <v>44424</v>
          </cell>
          <cell r="C421" t="str">
            <v>RANDOLPH SENIOR ADULTS ASSOCIATION INC</v>
          </cell>
          <cell r="D421" t="str">
            <v>8</v>
          </cell>
          <cell r="E421" t="str">
            <v>P2022_CAPITAL</v>
          </cell>
          <cell r="F421" t="str">
            <v>36233.84.24.3</v>
          </cell>
          <cell r="G421" t="str">
            <v>20.509</v>
          </cell>
          <cell r="H421" t="str">
            <v>7/1/2021</v>
          </cell>
          <cell r="I421" t="str">
            <v>6/30/2022</v>
          </cell>
          <cell r="J421">
            <v>210690</v>
          </cell>
          <cell r="K421">
            <v>0</v>
          </cell>
          <cell r="L421">
            <v>0</v>
          </cell>
          <cell r="M421">
            <v>1</v>
          </cell>
          <cell r="N421">
            <v>210690</v>
          </cell>
          <cell r="O421">
            <v>210690</v>
          </cell>
          <cell r="P421">
            <v>0</v>
          </cell>
          <cell r="Q421">
            <v>80</v>
          </cell>
          <cell r="R421">
            <v>10</v>
          </cell>
          <cell r="S421">
            <v>10</v>
          </cell>
        </row>
        <row r="422">
          <cell r="A422">
            <v>2000049711</v>
          </cell>
          <cell r="B422">
            <v>44419</v>
          </cell>
          <cell r="C422" t="str">
            <v>HARNETT COUNTY</v>
          </cell>
          <cell r="D422" t="str">
            <v>6</v>
          </cell>
          <cell r="E422" t="str">
            <v>P2022_5311_ADMIN</v>
          </cell>
          <cell r="F422" t="str">
            <v>36233.50.24.1</v>
          </cell>
          <cell r="G422" t="str">
            <v>20.509</v>
          </cell>
          <cell r="H422" t="str">
            <v>7/1/2021</v>
          </cell>
          <cell r="I422" t="str">
            <v>6/30/2022</v>
          </cell>
          <cell r="J422">
            <v>283020</v>
          </cell>
          <cell r="K422">
            <v>0</v>
          </cell>
          <cell r="L422">
            <v>0</v>
          </cell>
          <cell r="M422">
            <v>1</v>
          </cell>
          <cell r="N422">
            <v>283020</v>
          </cell>
          <cell r="O422">
            <v>283020</v>
          </cell>
          <cell r="P422">
            <v>0</v>
          </cell>
          <cell r="Q422">
            <v>80</v>
          </cell>
          <cell r="R422">
            <v>5</v>
          </cell>
          <cell r="S422">
            <v>15</v>
          </cell>
        </row>
        <row r="423">
          <cell r="A423">
            <v>2000049712</v>
          </cell>
          <cell r="B423">
            <v>44419</v>
          </cell>
          <cell r="C423" t="str">
            <v>COUNTY OF DARE</v>
          </cell>
          <cell r="D423" t="str">
            <v>1</v>
          </cell>
          <cell r="E423" t="str">
            <v>P2022_CAPITAL</v>
          </cell>
          <cell r="F423" t="str">
            <v>36233.33.23.4</v>
          </cell>
          <cell r="G423" t="str">
            <v>20.509</v>
          </cell>
          <cell r="H423" t="str">
            <v>7/1/2021</v>
          </cell>
          <cell r="I423" t="str">
            <v>6/30/2022</v>
          </cell>
          <cell r="J423">
            <v>26910</v>
          </cell>
          <cell r="K423">
            <v>0</v>
          </cell>
          <cell r="L423">
            <v>0</v>
          </cell>
          <cell r="M423">
            <v>1</v>
          </cell>
          <cell r="N423">
            <v>26910</v>
          </cell>
          <cell r="O423">
            <v>26910</v>
          </cell>
          <cell r="P423">
            <v>0</v>
          </cell>
          <cell r="Q423">
            <v>80</v>
          </cell>
          <cell r="R423">
            <v>10</v>
          </cell>
          <cell r="S423">
            <v>10</v>
          </cell>
        </row>
        <row r="424">
          <cell r="A424">
            <v>2000049713</v>
          </cell>
          <cell r="B424">
            <v>44419</v>
          </cell>
          <cell r="C424" t="str">
            <v>COUNTY OF DARE</v>
          </cell>
          <cell r="D424" t="str">
            <v>1</v>
          </cell>
          <cell r="E424" t="str">
            <v>P2022_CAPITAL</v>
          </cell>
          <cell r="F424" t="str">
            <v>36233.33.23.3</v>
          </cell>
          <cell r="G424" t="str">
            <v>20.509</v>
          </cell>
          <cell r="H424" t="str">
            <v>7/1/2021</v>
          </cell>
          <cell r="I424" t="str">
            <v>6/30/2022</v>
          </cell>
          <cell r="J424">
            <v>176850</v>
          </cell>
          <cell r="K424">
            <v>0</v>
          </cell>
          <cell r="L424">
            <v>0</v>
          </cell>
          <cell r="M424">
            <v>1</v>
          </cell>
          <cell r="N424">
            <v>176850</v>
          </cell>
          <cell r="O424">
            <v>176850</v>
          </cell>
          <cell r="P424">
            <v>0</v>
          </cell>
          <cell r="Q424">
            <v>80</v>
          </cell>
          <cell r="R424">
            <v>10</v>
          </cell>
          <cell r="S424">
            <v>10</v>
          </cell>
        </row>
        <row r="425">
          <cell r="A425">
            <v>2000049714</v>
          </cell>
          <cell r="B425">
            <v>44419</v>
          </cell>
          <cell r="C425" t="str">
            <v>COUNTY OF DARE</v>
          </cell>
          <cell r="D425" t="str">
            <v>1</v>
          </cell>
          <cell r="E425" t="str">
            <v>P2022_5311_ADMIN</v>
          </cell>
          <cell r="F425" t="str">
            <v>36233.33.23.1</v>
          </cell>
          <cell r="G425" t="str">
            <v>20.509</v>
          </cell>
          <cell r="H425" t="str">
            <v>7/1/2021</v>
          </cell>
          <cell r="I425" t="str">
            <v>6/30/2022</v>
          </cell>
          <cell r="J425">
            <v>124427</v>
          </cell>
          <cell r="K425">
            <v>0</v>
          </cell>
          <cell r="L425">
            <v>0</v>
          </cell>
          <cell r="M425">
            <v>1</v>
          </cell>
          <cell r="N425">
            <v>124427</v>
          </cell>
          <cell r="O425">
            <v>124427</v>
          </cell>
          <cell r="P425">
            <v>0</v>
          </cell>
          <cell r="Q425">
            <v>80</v>
          </cell>
          <cell r="R425">
            <v>5</v>
          </cell>
          <cell r="S425">
            <v>15</v>
          </cell>
        </row>
        <row r="426">
          <cell r="A426">
            <v>2000049715</v>
          </cell>
          <cell r="B426">
            <v>44419</v>
          </cell>
          <cell r="C426" t="str">
            <v>ANSON COUNTY</v>
          </cell>
          <cell r="D426" t="str">
            <v>10</v>
          </cell>
          <cell r="E426" t="str">
            <v>P2022_CAPITAL</v>
          </cell>
          <cell r="F426" t="str">
            <v>36233.5.23.4</v>
          </cell>
          <cell r="G426" t="str">
            <v>20.509</v>
          </cell>
          <cell r="H426" t="str">
            <v>7/1/2021</v>
          </cell>
          <cell r="I426" t="str">
            <v>6/30/2022</v>
          </cell>
          <cell r="J426">
            <v>13320</v>
          </cell>
          <cell r="K426">
            <v>0</v>
          </cell>
          <cell r="L426">
            <v>0</v>
          </cell>
          <cell r="M426">
            <v>1</v>
          </cell>
          <cell r="N426">
            <v>11840</v>
          </cell>
          <cell r="O426">
            <v>13320</v>
          </cell>
          <cell r="P426">
            <v>0</v>
          </cell>
          <cell r="Q426">
            <v>80</v>
          </cell>
          <cell r="R426">
            <v>10</v>
          </cell>
          <cell r="S426">
            <v>10</v>
          </cell>
        </row>
        <row r="427">
          <cell r="A427">
            <v>2000049716</v>
          </cell>
          <cell r="B427">
            <v>44419</v>
          </cell>
          <cell r="C427" t="str">
            <v>ANSON COUNTY</v>
          </cell>
          <cell r="D427" t="str">
            <v>10</v>
          </cell>
          <cell r="E427" t="str">
            <v>P2022_5311_ADMIN</v>
          </cell>
          <cell r="F427" t="str">
            <v>36233.5.23.1</v>
          </cell>
          <cell r="G427" t="str">
            <v>20.509</v>
          </cell>
          <cell r="H427" t="str">
            <v>7/1/2021</v>
          </cell>
          <cell r="I427" t="str">
            <v>6/30/2022</v>
          </cell>
          <cell r="J427">
            <v>135521</v>
          </cell>
          <cell r="K427">
            <v>0</v>
          </cell>
          <cell r="L427">
            <v>0</v>
          </cell>
          <cell r="M427">
            <v>1</v>
          </cell>
          <cell r="N427">
            <v>127550</v>
          </cell>
          <cell r="O427">
            <v>135521</v>
          </cell>
          <cell r="P427">
            <v>0</v>
          </cell>
          <cell r="Q427">
            <v>80</v>
          </cell>
          <cell r="R427">
            <v>5</v>
          </cell>
          <cell r="S427">
            <v>15</v>
          </cell>
        </row>
        <row r="428">
          <cell r="A428">
            <v>2000049717</v>
          </cell>
          <cell r="B428">
            <v>44419</v>
          </cell>
          <cell r="C428" t="str">
            <v>ROWAN COUNTY</v>
          </cell>
          <cell r="D428" t="str">
            <v>9</v>
          </cell>
          <cell r="E428" t="str">
            <v>P2022_5311_ADMIN</v>
          </cell>
          <cell r="F428" t="str">
            <v>36233.88.22.1</v>
          </cell>
          <cell r="G428" t="str">
            <v>20.509</v>
          </cell>
          <cell r="H428" t="str">
            <v>7/1/2021</v>
          </cell>
          <cell r="I428" t="str">
            <v>6/30/2022</v>
          </cell>
          <cell r="J428">
            <v>210069</v>
          </cell>
          <cell r="K428">
            <v>0</v>
          </cell>
          <cell r="L428">
            <v>0</v>
          </cell>
          <cell r="M428">
            <v>1</v>
          </cell>
          <cell r="N428">
            <v>197712</v>
          </cell>
          <cell r="O428">
            <v>210069</v>
          </cell>
          <cell r="P428">
            <v>0</v>
          </cell>
          <cell r="Q428">
            <v>80</v>
          </cell>
          <cell r="R428">
            <v>5</v>
          </cell>
          <cell r="S428">
            <v>15</v>
          </cell>
        </row>
        <row r="429">
          <cell r="A429">
            <v>2000049718</v>
          </cell>
          <cell r="B429">
            <v>44419</v>
          </cell>
          <cell r="C429" t="str">
            <v>WASHINGTON COUNTY</v>
          </cell>
          <cell r="D429" t="str">
            <v>1</v>
          </cell>
          <cell r="E429" t="str">
            <v>P2022_5311_ADMIN</v>
          </cell>
          <cell r="F429" t="str">
            <v>36233.107.23.1</v>
          </cell>
          <cell r="G429" t="str">
            <v>20.509</v>
          </cell>
          <cell r="H429" t="str">
            <v>7/1/2021</v>
          </cell>
          <cell r="I429" t="str">
            <v>6/30/2022</v>
          </cell>
          <cell r="J429">
            <v>81405</v>
          </cell>
          <cell r="K429">
            <v>0</v>
          </cell>
          <cell r="L429">
            <v>0</v>
          </cell>
          <cell r="M429">
            <v>1</v>
          </cell>
          <cell r="N429">
            <v>81405</v>
          </cell>
          <cell r="O429">
            <v>81405</v>
          </cell>
          <cell r="P429">
            <v>0</v>
          </cell>
          <cell r="Q429">
            <v>80</v>
          </cell>
          <cell r="R429">
            <v>5</v>
          </cell>
          <cell r="S429">
            <v>15</v>
          </cell>
        </row>
        <row r="430">
          <cell r="A430">
            <v>2000049719</v>
          </cell>
          <cell r="B430">
            <v>44419</v>
          </cell>
          <cell r="C430" t="str">
            <v>HARNETT COUNTY</v>
          </cell>
          <cell r="D430" t="str">
            <v>6</v>
          </cell>
          <cell r="E430" t="str">
            <v>P2022_CAPITAL</v>
          </cell>
          <cell r="F430" t="str">
            <v>36233.50.24.3</v>
          </cell>
          <cell r="G430" t="str">
            <v>20.509</v>
          </cell>
          <cell r="H430" t="str">
            <v>7/1/2021</v>
          </cell>
          <cell r="I430" t="str">
            <v>6/30/2022</v>
          </cell>
          <cell r="J430">
            <v>217800</v>
          </cell>
          <cell r="K430">
            <v>0</v>
          </cell>
          <cell r="L430">
            <v>0</v>
          </cell>
          <cell r="M430">
            <v>1</v>
          </cell>
          <cell r="N430">
            <v>217800</v>
          </cell>
          <cell r="O430">
            <v>217800</v>
          </cell>
          <cell r="P430">
            <v>0</v>
          </cell>
          <cell r="Q430">
            <v>80</v>
          </cell>
          <cell r="R430">
            <v>10</v>
          </cell>
          <cell r="S430">
            <v>10</v>
          </cell>
        </row>
        <row r="431">
          <cell r="A431">
            <v>2000049744</v>
          </cell>
          <cell r="B431">
            <v>44424</v>
          </cell>
          <cell r="C431" t="str">
            <v>RANDOLPH SENIOR ADULTS ASSOCIATION INC</v>
          </cell>
          <cell r="D431" t="str">
            <v>8</v>
          </cell>
          <cell r="E431" t="str">
            <v>P2022_5311_ADMIN</v>
          </cell>
          <cell r="F431" t="str">
            <v>36233.84.24.1</v>
          </cell>
          <cell r="G431" t="str">
            <v>20.509</v>
          </cell>
          <cell r="H431" t="str">
            <v>7/1/2021</v>
          </cell>
          <cell r="I431" t="str">
            <v>6/30/2022</v>
          </cell>
          <cell r="J431">
            <v>446972</v>
          </cell>
          <cell r="K431">
            <v>0</v>
          </cell>
          <cell r="L431">
            <v>0</v>
          </cell>
          <cell r="M431">
            <v>1</v>
          </cell>
          <cell r="N431">
            <v>420680</v>
          </cell>
          <cell r="O431">
            <v>446972</v>
          </cell>
          <cell r="P431">
            <v>0</v>
          </cell>
          <cell r="Q431">
            <v>80</v>
          </cell>
          <cell r="R431">
            <v>5</v>
          </cell>
          <cell r="S431">
            <v>15</v>
          </cell>
        </row>
        <row r="432">
          <cell r="A432">
            <v>2000049833</v>
          </cell>
          <cell r="B432">
            <v>44427</v>
          </cell>
          <cell r="C432" t="str">
            <v>PERSON COUNTY</v>
          </cell>
          <cell r="D432" t="str">
            <v>5</v>
          </cell>
          <cell r="E432" t="str">
            <v>P2022_CAPITAL</v>
          </cell>
          <cell r="F432" t="str">
            <v>44637.42.3.3</v>
          </cell>
          <cell r="G432" t="str">
            <v>20.526</v>
          </cell>
          <cell r="H432" t="str">
            <v>7/1/2021</v>
          </cell>
          <cell r="I432" t="str">
            <v>6/30/2022</v>
          </cell>
          <cell r="J432">
            <v>117900</v>
          </cell>
          <cell r="K432">
            <v>0</v>
          </cell>
          <cell r="L432">
            <v>0</v>
          </cell>
          <cell r="M432">
            <v>1</v>
          </cell>
          <cell r="N432">
            <v>104800</v>
          </cell>
          <cell r="O432">
            <v>117900</v>
          </cell>
          <cell r="P432">
            <v>0</v>
          </cell>
          <cell r="Q432">
            <v>80</v>
          </cell>
          <cell r="R432">
            <v>10</v>
          </cell>
          <cell r="S432">
            <v>10</v>
          </cell>
        </row>
        <row r="433">
          <cell r="A433">
            <v>2000049834</v>
          </cell>
          <cell r="B433">
            <v>44427</v>
          </cell>
          <cell r="C433" t="str">
            <v>WASHINGTON COUNTY</v>
          </cell>
          <cell r="D433" t="str">
            <v>1</v>
          </cell>
          <cell r="E433" t="str">
            <v>P2022_CAPITAL</v>
          </cell>
          <cell r="F433" t="str">
            <v>44637.45.2.3</v>
          </cell>
          <cell r="G433" t="str">
            <v>20.526</v>
          </cell>
          <cell r="H433" t="str">
            <v>7/1/2021</v>
          </cell>
          <cell r="I433" t="str">
            <v>6/30/2022</v>
          </cell>
          <cell r="J433">
            <v>68265</v>
          </cell>
          <cell r="K433">
            <v>0</v>
          </cell>
          <cell r="L433">
            <v>0</v>
          </cell>
          <cell r="M433">
            <v>1</v>
          </cell>
          <cell r="N433">
            <v>68265</v>
          </cell>
          <cell r="O433">
            <v>68265</v>
          </cell>
          <cell r="P433">
            <v>0</v>
          </cell>
          <cell r="Q433">
            <v>80</v>
          </cell>
          <cell r="R433">
            <v>10</v>
          </cell>
          <cell r="S433">
            <v>10</v>
          </cell>
        </row>
        <row r="434">
          <cell r="A434">
            <v>2000049835</v>
          </cell>
          <cell r="B434">
            <v>44427</v>
          </cell>
          <cell r="C434" t="str">
            <v>WASHINGTON COUNTY</v>
          </cell>
          <cell r="D434" t="str">
            <v>1</v>
          </cell>
          <cell r="E434" t="str">
            <v>P2022_CAPITAL</v>
          </cell>
          <cell r="F434" t="str">
            <v>44637.45.2.4</v>
          </cell>
          <cell r="G434" t="str">
            <v>20.526</v>
          </cell>
          <cell r="H434" t="str">
            <v>7/1/2021</v>
          </cell>
          <cell r="I434" t="str">
            <v>6/30/2022</v>
          </cell>
          <cell r="J434">
            <v>16206</v>
          </cell>
          <cell r="K434">
            <v>0</v>
          </cell>
          <cell r="L434">
            <v>0</v>
          </cell>
          <cell r="M434">
            <v>1</v>
          </cell>
          <cell r="N434">
            <v>16206</v>
          </cell>
          <cell r="O434">
            <v>16206</v>
          </cell>
          <cell r="P434">
            <v>0</v>
          </cell>
          <cell r="Q434">
            <v>80</v>
          </cell>
          <cell r="R434">
            <v>10</v>
          </cell>
          <cell r="S434">
            <v>10</v>
          </cell>
        </row>
        <row r="435">
          <cell r="A435">
            <v>2000049836</v>
          </cell>
          <cell r="B435">
            <v>44427</v>
          </cell>
          <cell r="C435" t="str">
            <v>ASHE COUNTY TRANSPORTATION</v>
          </cell>
          <cell r="D435" t="str">
            <v>11</v>
          </cell>
          <cell r="E435" t="str">
            <v>P2022_CAPITAL</v>
          </cell>
          <cell r="F435" t="str">
            <v>44637.66.1.3</v>
          </cell>
          <cell r="G435" t="str">
            <v>20.526</v>
          </cell>
          <cell r="H435" t="str">
            <v>7/1/2021</v>
          </cell>
          <cell r="I435" t="str">
            <v>6/30/2022</v>
          </cell>
          <cell r="J435">
            <v>300109</v>
          </cell>
          <cell r="K435">
            <v>0</v>
          </cell>
          <cell r="L435">
            <v>0</v>
          </cell>
          <cell r="M435">
            <v>1</v>
          </cell>
          <cell r="N435">
            <v>300109</v>
          </cell>
          <cell r="O435">
            <v>300109</v>
          </cell>
          <cell r="P435">
            <v>0</v>
          </cell>
          <cell r="Q435">
            <v>80</v>
          </cell>
          <cell r="R435">
            <v>10</v>
          </cell>
          <cell r="S435">
            <v>10</v>
          </cell>
        </row>
        <row r="436">
          <cell r="A436">
            <v>2000049837</v>
          </cell>
          <cell r="B436">
            <v>44427</v>
          </cell>
          <cell r="C436" t="str">
            <v>CARTERET COUNTY</v>
          </cell>
          <cell r="D436" t="str">
            <v>2</v>
          </cell>
          <cell r="E436" t="str">
            <v>P2022_CAPITAL</v>
          </cell>
          <cell r="F436" t="str">
            <v>44637.56.2.3</v>
          </cell>
          <cell r="G436" t="str">
            <v>20.526</v>
          </cell>
          <cell r="H436" t="str">
            <v>7/1/2021</v>
          </cell>
          <cell r="I436" t="str">
            <v>6/30/2022</v>
          </cell>
          <cell r="J436">
            <v>65250</v>
          </cell>
          <cell r="K436">
            <v>0</v>
          </cell>
          <cell r="L436">
            <v>0</v>
          </cell>
          <cell r="M436">
            <v>1</v>
          </cell>
          <cell r="N436">
            <v>65250</v>
          </cell>
          <cell r="O436">
            <v>65250</v>
          </cell>
          <cell r="P436">
            <v>0</v>
          </cell>
          <cell r="Q436">
            <v>80</v>
          </cell>
          <cell r="R436">
            <v>10</v>
          </cell>
          <cell r="S436">
            <v>10</v>
          </cell>
        </row>
        <row r="437">
          <cell r="A437">
            <v>2000049838</v>
          </cell>
          <cell r="B437">
            <v>44427</v>
          </cell>
          <cell r="C437" t="str">
            <v>CARTERET COUNTY</v>
          </cell>
          <cell r="D437" t="str">
            <v>2</v>
          </cell>
          <cell r="E437" t="str">
            <v>P2022_CAPITAL</v>
          </cell>
          <cell r="F437" t="str">
            <v>44637.56.2.4</v>
          </cell>
          <cell r="G437" t="str">
            <v>20.526</v>
          </cell>
          <cell r="H437" t="str">
            <v>7/1/2021</v>
          </cell>
          <cell r="I437" t="str">
            <v>6/30/2022</v>
          </cell>
          <cell r="J437">
            <v>15696</v>
          </cell>
          <cell r="K437">
            <v>0</v>
          </cell>
          <cell r="L437">
            <v>0</v>
          </cell>
          <cell r="M437">
            <v>1</v>
          </cell>
          <cell r="N437">
            <v>15696</v>
          </cell>
          <cell r="O437">
            <v>15696</v>
          </cell>
          <cell r="P437">
            <v>0</v>
          </cell>
          <cell r="Q437">
            <v>80</v>
          </cell>
          <cell r="R437">
            <v>10</v>
          </cell>
          <cell r="S437">
            <v>10</v>
          </cell>
        </row>
        <row r="438">
          <cell r="A438">
            <v>2000049839</v>
          </cell>
          <cell r="B438">
            <v>44427</v>
          </cell>
          <cell r="C438" t="str">
            <v>ASHE COUNTY TRANSPORTATION</v>
          </cell>
          <cell r="D438" t="str">
            <v>11</v>
          </cell>
          <cell r="E438" t="str">
            <v>P2022_CAPITAL</v>
          </cell>
          <cell r="F438" t="str">
            <v>44637.66.1.4</v>
          </cell>
          <cell r="G438" t="str">
            <v>20.529</v>
          </cell>
          <cell r="H438" t="str">
            <v>7/1/2021</v>
          </cell>
          <cell r="I438" t="str">
            <v>6/30/2022</v>
          </cell>
          <cell r="J438">
            <v>44820</v>
          </cell>
          <cell r="K438">
            <v>0</v>
          </cell>
          <cell r="L438">
            <v>0</v>
          </cell>
          <cell r="M438">
            <v>1</v>
          </cell>
          <cell r="N438">
            <v>44820</v>
          </cell>
          <cell r="O438">
            <v>44820</v>
          </cell>
          <cell r="P438">
            <v>0</v>
          </cell>
          <cell r="Q438">
            <v>80</v>
          </cell>
          <cell r="R438">
            <v>10</v>
          </cell>
          <cell r="S438">
            <v>10</v>
          </cell>
        </row>
        <row r="439">
          <cell r="A439">
            <v>2000049960</v>
          </cell>
          <cell r="B439">
            <v>44427</v>
          </cell>
          <cell r="C439" t="str">
            <v>TRANSYLVANIA COUNTY</v>
          </cell>
          <cell r="D439" t="str">
            <v>14</v>
          </cell>
          <cell r="E439" t="str">
            <v>P2022_CAPITAL</v>
          </cell>
          <cell r="F439" t="str">
            <v>44637.54.2.3</v>
          </cell>
          <cell r="G439" t="str">
            <v>20.526</v>
          </cell>
          <cell r="H439" t="str">
            <v>7/1/2021</v>
          </cell>
          <cell r="I439" t="str">
            <v>6/30/2022</v>
          </cell>
          <cell r="J439">
            <v>33619</v>
          </cell>
          <cell r="K439">
            <v>0</v>
          </cell>
          <cell r="L439">
            <v>0</v>
          </cell>
          <cell r="M439">
            <v>1</v>
          </cell>
          <cell r="N439">
            <v>29884</v>
          </cell>
          <cell r="O439">
            <v>33619</v>
          </cell>
          <cell r="P439">
            <v>0</v>
          </cell>
          <cell r="Q439">
            <v>80</v>
          </cell>
          <cell r="R439">
            <v>10</v>
          </cell>
          <cell r="S439">
            <v>10</v>
          </cell>
        </row>
        <row r="440">
          <cell r="A440">
            <v>2000049961</v>
          </cell>
          <cell r="B440">
            <v>44427</v>
          </cell>
          <cell r="C440" t="str">
            <v>ADTS OF ROCKINGHAM COUNTY</v>
          </cell>
          <cell r="D440" t="str">
            <v>7</v>
          </cell>
          <cell r="E440" t="str">
            <v>P2022_CAPITAL</v>
          </cell>
          <cell r="F440" t="str">
            <v>44637.30.4.3</v>
          </cell>
          <cell r="G440" t="str">
            <v>20.526</v>
          </cell>
          <cell r="H440" t="str">
            <v>7/1/2021</v>
          </cell>
          <cell r="I440" t="str">
            <v>6/30/2022</v>
          </cell>
          <cell r="J440">
            <v>353700</v>
          </cell>
          <cell r="K440">
            <v>0</v>
          </cell>
          <cell r="L440">
            <v>0</v>
          </cell>
          <cell r="M440">
            <v>1</v>
          </cell>
          <cell r="N440">
            <v>314400</v>
          </cell>
          <cell r="O440">
            <v>353700</v>
          </cell>
          <cell r="P440">
            <v>0</v>
          </cell>
          <cell r="Q440">
            <v>80</v>
          </cell>
          <cell r="R440">
            <v>10</v>
          </cell>
          <cell r="S440">
            <v>10</v>
          </cell>
        </row>
        <row r="441">
          <cell r="A441">
            <v>2000049962</v>
          </cell>
          <cell r="B441">
            <v>44427</v>
          </cell>
          <cell r="C441" t="str">
            <v>PENDER ADULT SERVICES, INC.</v>
          </cell>
          <cell r="D441" t="str">
            <v>3</v>
          </cell>
          <cell r="E441" t="str">
            <v>P2022_CAPITAL</v>
          </cell>
          <cell r="F441" t="str">
            <v>44637.50.2.4</v>
          </cell>
          <cell r="G441" t="str">
            <v>20.526</v>
          </cell>
          <cell r="H441" t="str">
            <v>7/1/2021</v>
          </cell>
          <cell r="I441" t="str">
            <v>6/30/2022</v>
          </cell>
          <cell r="J441">
            <v>21402</v>
          </cell>
          <cell r="K441">
            <v>0</v>
          </cell>
          <cell r="L441">
            <v>0</v>
          </cell>
          <cell r="M441">
            <v>1</v>
          </cell>
          <cell r="N441">
            <v>21407</v>
          </cell>
          <cell r="O441">
            <v>21402</v>
          </cell>
          <cell r="P441">
            <v>0</v>
          </cell>
          <cell r="Q441">
            <v>80</v>
          </cell>
          <cell r="R441">
            <v>10</v>
          </cell>
          <cell r="S441">
            <v>10</v>
          </cell>
        </row>
        <row r="442">
          <cell r="A442">
            <v>2000049963</v>
          </cell>
          <cell r="B442">
            <v>44427</v>
          </cell>
          <cell r="C442" t="str">
            <v>PENDER ADULT SERVICES, INC.</v>
          </cell>
          <cell r="D442" t="str">
            <v>3</v>
          </cell>
          <cell r="E442" t="str">
            <v>P2022_CAPITAL</v>
          </cell>
          <cell r="F442" t="str">
            <v>44637.50.2.3</v>
          </cell>
          <cell r="G442" t="str">
            <v>20.526</v>
          </cell>
          <cell r="H442" t="str">
            <v>7/1/2021</v>
          </cell>
          <cell r="I442" t="str">
            <v>6/30/2022</v>
          </cell>
          <cell r="J442">
            <v>53100</v>
          </cell>
          <cell r="K442">
            <v>0</v>
          </cell>
          <cell r="L442">
            <v>0</v>
          </cell>
          <cell r="M442">
            <v>1</v>
          </cell>
          <cell r="N442">
            <v>53100</v>
          </cell>
          <cell r="O442">
            <v>53100</v>
          </cell>
          <cell r="P442">
            <v>0</v>
          </cell>
          <cell r="Q442">
            <v>80</v>
          </cell>
          <cell r="R442">
            <v>10</v>
          </cell>
          <cell r="S442">
            <v>10</v>
          </cell>
        </row>
        <row r="443">
          <cell r="A443">
            <v>2000049965</v>
          </cell>
          <cell r="B443">
            <v>44428</v>
          </cell>
          <cell r="C443" t="str">
            <v>YADKIN VALLEY ECONOMIC</v>
          </cell>
          <cell r="D443" t="str">
            <v>11</v>
          </cell>
          <cell r="E443" t="str">
            <v>P2022_CAPITAL</v>
          </cell>
          <cell r="F443" t="str">
            <v>44637.67.1.5</v>
          </cell>
          <cell r="G443" t="str">
            <v>20.526</v>
          </cell>
          <cell r="H443" t="str">
            <v>7/1/2021</v>
          </cell>
          <cell r="I443" t="str">
            <v>6/30/2022</v>
          </cell>
          <cell r="J443">
            <v>4320</v>
          </cell>
          <cell r="K443">
            <v>0</v>
          </cell>
          <cell r="L443">
            <v>0</v>
          </cell>
          <cell r="M443">
            <v>1</v>
          </cell>
          <cell r="N443">
            <v>4320</v>
          </cell>
          <cell r="O443">
            <v>4320</v>
          </cell>
          <cell r="P443">
            <v>0</v>
          </cell>
          <cell r="Q443">
            <v>80</v>
          </cell>
          <cell r="R443">
            <v>10</v>
          </cell>
          <cell r="S443">
            <v>10</v>
          </cell>
        </row>
        <row r="444">
          <cell r="A444">
            <v>2000049966</v>
          </cell>
          <cell r="B444">
            <v>44428</v>
          </cell>
          <cell r="C444" t="str">
            <v>YADKIN VALLEY ECONOMIC</v>
          </cell>
          <cell r="D444" t="str">
            <v>11</v>
          </cell>
          <cell r="E444" t="str">
            <v>P2022_CAPITAL</v>
          </cell>
          <cell r="F444" t="str">
            <v>44637.67.1.4</v>
          </cell>
          <cell r="G444" t="str">
            <v>20.526</v>
          </cell>
          <cell r="H444" t="str">
            <v>7/1/2021</v>
          </cell>
          <cell r="I444" t="str">
            <v>6/30/2022</v>
          </cell>
          <cell r="J444">
            <v>21916</v>
          </cell>
          <cell r="K444">
            <v>0</v>
          </cell>
          <cell r="L444">
            <v>0</v>
          </cell>
          <cell r="M444">
            <v>1</v>
          </cell>
          <cell r="N444">
            <v>21916</v>
          </cell>
          <cell r="O444">
            <v>21916</v>
          </cell>
          <cell r="P444">
            <v>0</v>
          </cell>
          <cell r="Q444">
            <v>80</v>
          </cell>
          <cell r="R444">
            <v>10</v>
          </cell>
          <cell r="S444">
            <v>10</v>
          </cell>
        </row>
        <row r="445">
          <cell r="A445">
            <v>2000049967</v>
          </cell>
          <cell r="B445">
            <v>44428</v>
          </cell>
          <cell r="C445" t="str">
            <v>YADKIN VALLEY ECONOMIC</v>
          </cell>
          <cell r="D445" t="str">
            <v>11</v>
          </cell>
          <cell r="E445" t="str">
            <v>P2022_CAPITAL</v>
          </cell>
          <cell r="F445" t="str">
            <v>44637.67.1.3</v>
          </cell>
          <cell r="G445" t="str">
            <v>20.526</v>
          </cell>
          <cell r="H445" t="str">
            <v>7/1/2021</v>
          </cell>
          <cell r="I445" t="str">
            <v>6/30/2022</v>
          </cell>
          <cell r="J445">
            <v>485100</v>
          </cell>
          <cell r="K445">
            <v>0</v>
          </cell>
          <cell r="L445">
            <v>0</v>
          </cell>
          <cell r="M445">
            <v>1</v>
          </cell>
          <cell r="N445">
            <v>485100</v>
          </cell>
          <cell r="O445">
            <v>485100</v>
          </cell>
          <cell r="P445">
            <v>0</v>
          </cell>
          <cell r="Q445">
            <v>80</v>
          </cell>
          <cell r="R445">
            <v>10</v>
          </cell>
          <cell r="S445">
            <v>10</v>
          </cell>
        </row>
        <row r="446">
          <cell r="A446">
            <v>2000049968</v>
          </cell>
          <cell r="B446">
            <v>44428</v>
          </cell>
          <cell r="C446" t="str">
            <v>CITY OF WILSON</v>
          </cell>
          <cell r="D446" t="str">
            <v>4</v>
          </cell>
          <cell r="E446" t="str">
            <v>P2022_5311_ADMIN</v>
          </cell>
          <cell r="F446" t="str">
            <v>36233.26.23.1</v>
          </cell>
          <cell r="G446" t="str">
            <v>20.509</v>
          </cell>
          <cell r="H446" t="str">
            <v>7/1/2021</v>
          </cell>
          <cell r="I446" t="str">
            <v>6/30/2022</v>
          </cell>
          <cell r="J446">
            <v>308058</v>
          </cell>
          <cell r="K446">
            <v>0</v>
          </cell>
          <cell r="L446">
            <v>0</v>
          </cell>
          <cell r="M446">
            <v>1</v>
          </cell>
          <cell r="N446">
            <v>308058</v>
          </cell>
          <cell r="O446">
            <v>308058</v>
          </cell>
          <cell r="P446">
            <v>0</v>
          </cell>
          <cell r="Q446">
            <v>80</v>
          </cell>
          <cell r="R446">
            <v>5</v>
          </cell>
          <cell r="S446">
            <v>15</v>
          </cell>
        </row>
        <row r="447">
          <cell r="A447">
            <v>2000049969</v>
          </cell>
          <cell r="B447">
            <v>44428</v>
          </cell>
          <cell r="C447" t="str">
            <v>RUTHERFORD COUNTY</v>
          </cell>
          <cell r="D447" t="str">
            <v>13</v>
          </cell>
          <cell r="E447" t="str">
            <v>P2022_CAPITAL</v>
          </cell>
          <cell r="F447" t="str">
            <v>44637.23.3.3</v>
          </cell>
          <cell r="G447" t="str">
            <v>20.526</v>
          </cell>
          <cell r="H447" t="str">
            <v>7/1/2021</v>
          </cell>
          <cell r="I447" t="str">
            <v>6/30/2022</v>
          </cell>
          <cell r="J447">
            <v>124689</v>
          </cell>
          <cell r="K447">
            <v>0</v>
          </cell>
          <cell r="L447">
            <v>0</v>
          </cell>
          <cell r="M447">
            <v>1</v>
          </cell>
          <cell r="N447">
            <v>110835</v>
          </cell>
          <cell r="O447">
            <v>124689</v>
          </cell>
          <cell r="P447">
            <v>0</v>
          </cell>
          <cell r="Q447">
            <v>80</v>
          </cell>
          <cell r="R447">
            <v>10</v>
          </cell>
          <cell r="S447">
            <v>10</v>
          </cell>
        </row>
        <row r="448">
          <cell r="A448">
            <v>2000049972</v>
          </cell>
          <cell r="B448">
            <v>44428</v>
          </cell>
          <cell r="C448" t="str">
            <v>CITY OF WILSON</v>
          </cell>
          <cell r="D448" t="str">
            <v>4</v>
          </cell>
          <cell r="E448" t="str">
            <v>P2022_CAPITAL</v>
          </cell>
          <cell r="F448" t="str">
            <v>36233.26.23.3</v>
          </cell>
          <cell r="G448" t="str">
            <v>20.509</v>
          </cell>
          <cell r="H448" t="str">
            <v>7/1/2021</v>
          </cell>
          <cell r="I448" t="str">
            <v>6/30/2022</v>
          </cell>
          <cell r="J448">
            <v>165150</v>
          </cell>
          <cell r="K448">
            <v>0</v>
          </cell>
          <cell r="L448">
            <v>0</v>
          </cell>
          <cell r="M448">
            <v>1</v>
          </cell>
          <cell r="N448">
            <v>165150</v>
          </cell>
          <cell r="O448">
            <v>165150</v>
          </cell>
          <cell r="P448">
            <v>0</v>
          </cell>
          <cell r="Q448">
            <v>80</v>
          </cell>
          <cell r="R448">
            <v>10</v>
          </cell>
          <cell r="S448">
            <v>10</v>
          </cell>
        </row>
        <row r="449">
          <cell r="A449">
            <v>2000049973</v>
          </cell>
          <cell r="B449">
            <v>44428</v>
          </cell>
          <cell r="C449" t="str">
            <v>DAVIDSON COUNTY</v>
          </cell>
          <cell r="D449" t="str">
            <v>9</v>
          </cell>
          <cell r="E449" t="str">
            <v>P2022_CAPITAL</v>
          </cell>
          <cell r="F449" t="str">
            <v>44637.18.5.3</v>
          </cell>
          <cell r="G449" t="str">
            <v>20.526</v>
          </cell>
          <cell r="H449" t="str">
            <v>7/1/2021</v>
          </cell>
          <cell r="I449" t="str">
            <v>6/30/2022</v>
          </cell>
          <cell r="J449">
            <v>70038</v>
          </cell>
          <cell r="K449">
            <v>0</v>
          </cell>
          <cell r="L449">
            <v>0</v>
          </cell>
          <cell r="M449">
            <v>1</v>
          </cell>
          <cell r="N449">
            <v>62256</v>
          </cell>
          <cell r="O449">
            <v>70038</v>
          </cell>
          <cell r="P449">
            <v>0</v>
          </cell>
          <cell r="Q449">
            <v>80</v>
          </cell>
          <cell r="R449">
            <v>10</v>
          </cell>
          <cell r="S449">
            <v>10</v>
          </cell>
        </row>
        <row r="450">
          <cell r="A450">
            <v>2000049974</v>
          </cell>
          <cell r="B450">
            <v>44428</v>
          </cell>
          <cell r="C450" t="str">
            <v>ALAMANCE COUNTY TRANSPORTATION</v>
          </cell>
          <cell r="D450" t="str">
            <v>7</v>
          </cell>
          <cell r="E450" t="str">
            <v>P2022_CAPITAL</v>
          </cell>
          <cell r="F450" t="str">
            <v>44637.10.5.4</v>
          </cell>
          <cell r="G450" t="str">
            <v>20.526</v>
          </cell>
          <cell r="H450" t="str">
            <v>7/1/2021</v>
          </cell>
          <cell r="I450" t="str">
            <v>6/30/2022</v>
          </cell>
          <cell r="J450">
            <v>14320</v>
          </cell>
          <cell r="K450">
            <v>0</v>
          </cell>
          <cell r="L450">
            <v>0</v>
          </cell>
          <cell r="M450">
            <v>1</v>
          </cell>
          <cell r="N450">
            <v>14320</v>
          </cell>
          <cell r="O450">
            <v>14320</v>
          </cell>
          <cell r="P450">
            <v>0</v>
          </cell>
          <cell r="Q450">
            <v>80</v>
          </cell>
          <cell r="R450">
            <v>10</v>
          </cell>
          <cell r="S450">
            <v>10</v>
          </cell>
        </row>
        <row r="451">
          <cell r="A451">
            <v>2000049975</v>
          </cell>
          <cell r="B451">
            <v>44428</v>
          </cell>
          <cell r="C451" t="str">
            <v>ALAMANCE COUNTY TRANSPORTATION</v>
          </cell>
          <cell r="D451" t="str">
            <v>7</v>
          </cell>
          <cell r="E451" t="str">
            <v>P2022_CAPITAL</v>
          </cell>
          <cell r="F451" t="str">
            <v>44637.10.5.3</v>
          </cell>
          <cell r="G451" t="str">
            <v>20.526</v>
          </cell>
          <cell r="H451" t="str">
            <v>7/1/2021</v>
          </cell>
          <cell r="I451" t="str">
            <v>6/30/2022</v>
          </cell>
          <cell r="J451">
            <v>140310</v>
          </cell>
          <cell r="K451">
            <v>0</v>
          </cell>
          <cell r="L451">
            <v>0</v>
          </cell>
          <cell r="M451">
            <v>1</v>
          </cell>
          <cell r="N451">
            <v>140310</v>
          </cell>
          <cell r="O451">
            <v>140310</v>
          </cell>
          <cell r="P451">
            <v>0</v>
          </cell>
          <cell r="Q451">
            <v>80</v>
          </cell>
          <cell r="R451">
            <v>10</v>
          </cell>
          <cell r="S451">
            <v>10</v>
          </cell>
        </row>
        <row r="452">
          <cell r="A452">
            <v>2000049976</v>
          </cell>
          <cell r="B452">
            <v>44428</v>
          </cell>
          <cell r="C452" t="str">
            <v>UNION COUNTY</v>
          </cell>
          <cell r="D452" t="str">
            <v>10</v>
          </cell>
          <cell r="E452" t="str">
            <v>P2022_CAPITAL</v>
          </cell>
          <cell r="F452" t="str">
            <v>44637.22.2.3</v>
          </cell>
          <cell r="G452" t="str">
            <v>20.526</v>
          </cell>
          <cell r="H452" t="str">
            <v>7/1/2021</v>
          </cell>
          <cell r="I452" t="str">
            <v>6/30/2022</v>
          </cell>
          <cell r="J452">
            <v>170640</v>
          </cell>
          <cell r="K452">
            <v>0</v>
          </cell>
          <cell r="L452">
            <v>0</v>
          </cell>
          <cell r="M452">
            <v>1</v>
          </cell>
          <cell r="N452">
            <v>170640</v>
          </cell>
          <cell r="O452">
            <v>170640</v>
          </cell>
          <cell r="P452">
            <v>0</v>
          </cell>
          <cell r="Q452">
            <v>80</v>
          </cell>
          <cell r="R452">
            <v>10</v>
          </cell>
          <cell r="S452">
            <v>10</v>
          </cell>
        </row>
        <row r="453">
          <cell r="A453">
            <v>2000049977</v>
          </cell>
          <cell r="B453">
            <v>44428</v>
          </cell>
          <cell r="C453" t="str">
            <v>CRAVEN COUNTY</v>
          </cell>
          <cell r="D453" t="str">
            <v>2</v>
          </cell>
          <cell r="E453" t="str">
            <v>P2022_CAPITAL</v>
          </cell>
          <cell r="F453" t="str">
            <v>44637.5.5.3</v>
          </cell>
          <cell r="G453" t="str">
            <v>20.526</v>
          </cell>
          <cell r="H453" t="str">
            <v>7/1/2021</v>
          </cell>
          <cell r="I453" t="str">
            <v>6/30/2022</v>
          </cell>
          <cell r="J453">
            <v>117000</v>
          </cell>
          <cell r="K453">
            <v>0</v>
          </cell>
          <cell r="L453">
            <v>0</v>
          </cell>
          <cell r="M453">
            <v>1</v>
          </cell>
          <cell r="N453">
            <v>117000</v>
          </cell>
          <cell r="O453">
            <v>117000</v>
          </cell>
          <cell r="P453">
            <v>0</v>
          </cell>
          <cell r="Q453">
            <v>80</v>
          </cell>
          <cell r="R453">
            <v>10</v>
          </cell>
          <cell r="S453">
            <v>10</v>
          </cell>
        </row>
        <row r="454">
          <cell r="A454">
            <v>2000049978</v>
          </cell>
          <cell r="B454">
            <v>44428</v>
          </cell>
          <cell r="C454" t="str">
            <v>COUNTY OF MCDOWELL</v>
          </cell>
          <cell r="D454" t="str">
            <v>13</v>
          </cell>
          <cell r="E454" t="str">
            <v>P2022_CAPITAL</v>
          </cell>
          <cell r="F454" t="str">
            <v>44637.47.3.3</v>
          </cell>
          <cell r="G454" t="str">
            <v>20.526</v>
          </cell>
          <cell r="H454" t="str">
            <v>7/1/2021</v>
          </cell>
          <cell r="I454" t="str">
            <v>6/30/2022</v>
          </cell>
          <cell r="J454">
            <v>216000</v>
          </cell>
          <cell r="K454">
            <v>0</v>
          </cell>
          <cell r="L454">
            <v>0</v>
          </cell>
          <cell r="M454">
            <v>1</v>
          </cell>
          <cell r="N454">
            <v>192000</v>
          </cell>
          <cell r="O454">
            <v>216000</v>
          </cell>
          <cell r="P454">
            <v>0</v>
          </cell>
          <cell r="Q454">
            <v>80</v>
          </cell>
          <cell r="R454">
            <v>10</v>
          </cell>
          <cell r="S454">
            <v>10</v>
          </cell>
        </row>
        <row r="455">
          <cell r="A455">
            <v>2000049990</v>
          </cell>
          <cell r="B455">
            <v>44428</v>
          </cell>
          <cell r="C455" t="str">
            <v>CITY OF WILSON</v>
          </cell>
          <cell r="D455" t="str">
            <v>4</v>
          </cell>
          <cell r="E455" t="str">
            <v>P2022_CAPITAL</v>
          </cell>
          <cell r="F455" t="str">
            <v>36233.26.23.4</v>
          </cell>
          <cell r="G455" t="str">
            <v>20.509</v>
          </cell>
          <cell r="H455" t="str">
            <v>7/1/2021</v>
          </cell>
          <cell r="I455" t="str">
            <v>6/30/2022</v>
          </cell>
          <cell r="J455">
            <v>2070</v>
          </cell>
          <cell r="K455">
            <v>0</v>
          </cell>
          <cell r="L455">
            <v>0</v>
          </cell>
          <cell r="M455">
            <v>1</v>
          </cell>
          <cell r="N455">
            <v>2070</v>
          </cell>
          <cell r="O455">
            <v>2070</v>
          </cell>
          <cell r="P455">
            <v>0</v>
          </cell>
          <cell r="Q455">
            <v>80</v>
          </cell>
          <cell r="R455">
            <v>10</v>
          </cell>
          <cell r="S455">
            <v>10</v>
          </cell>
        </row>
        <row r="456">
          <cell r="A456">
            <v>2000050222</v>
          </cell>
          <cell r="B456">
            <v>44434</v>
          </cell>
          <cell r="C456" t="str">
            <v>LINCOLN COUNTY</v>
          </cell>
          <cell r="D456" t="str">
            <v>12</v>
          </cell>
          <cell r="E456" t="str">
            <v>P2022_CAPITAL</v>
          </cell>
          <cell r="F456" t="str">
            <v>44637.68.1.4</v>
          </cell>
          <cell r="G456" t="str">
            <v>20.526</v>
          </cell>
          <cell r="H456" t="str">
            <v>7/1/2021</v>
          </cell>
          <cell r="I456" t="str">
            <v>6/30/2022</v>
          </cell>
          <cell r="J456">
            <v>11008</v>
          </cell>
          <cell r="K456">
            <v>0</v>
          </cell>
          <cell r="L456">
            <v>0</v>
          </cell>
          <cell r="M456">
            <v>1</v>
          </cell>
          <cell r="N456">
            <v>11008</v>
          </cell>
          <cell r="O456">
            <v>11008</v>
          </cell>
          <cell r="P456">
            <v>0</v>
          </cell>
          <cell r="Q456">
            <v>80</v>
          </cell>
          <cell r="R456">
            <v>10</v>
          </cell>
          <cell r="S456">
            <v>10</v>
          </cell>
        </row>
        <row r="457">
          <cell r="A457">
            <v>2000050223</v>
          </cell>
          <cell r="B457">
            <v>44434</v>
          </cell>
          <cell r="C457" t="str">
            <v>LINCOLN COUNTY</v>
          </cell>
          <cell r="D457" t="str">
            <v>12</v>
          </cell>
          <cell r="E457" t="str">
            <v>P2022_CAPITAL</v>
          </cell>
          <cell r="F457" t="str">
            <v>44637.68.1.3</v>
          </cell>
          <cell r="G457" t="str">
            <v>20.526</v>
          </cell>
          <cell r="H457" t="str">
            <v>7/1/2021</v>
          </cell>
          <cell r="I457" t="str">
            <v>6/30/2022</v>
          </cell>
          <cell r="J457">
            <v>356928</v>
          </cell>
          <cell r="K457">
            <v>0</v>
          </cell>
          <cell r="L457">
            <v>0</v>
          </cell>
          <cell r="M457">
            <v>1</v>
          </cell>
          <cell r="N457">
            <v>356928</v>
          </cell>
          <cell r="O457">
            <v>356928</v>
          </cell>
          <cell r="P457">
            <v>0</v>
          </cell>
          <cell r="Q457">
            <v>80</v>
          </cell>
          <cell r="R457">
            <v>10</v>
          </cell>
          <cell r="S457">
            <v>10</v>
          </cell>
        </row>
        <row r="458">
          <cell r="A458">
            <v>2000050224</v>
          </cell>
          <cell r="B458">
            <v>44434</v>
          </cell>
          <cell r="C458" t="str">
            <v>KERR AREA TRANSPORTATION</v>
          </cell>
          <cell r="D458" t="str">
            <v>5</v>
          </cell>
          <cell r="E458" t="str">
            <v>P2022_CAPITAL</v>
          </cell>
          <cell r="F458" t="str">
            <v>44637.49.3.3</v>
          </cell>
          <cell r="G458" t="str">
            <v>20.526</v>
          </cell>
          <cell r="H458" t="str">
            <v>7/1/2021</v>
          </cell>
          <cell r="I458" t="str">
            <v>6/30/2022</v>
          </cell>
          <cell r="J458">
            <v>447502</v>
          </cell>
          <cell r="K458">
            <v>0</v>
          </cell>
          <cell r="L458">
            <v>0</v>
          </cell>
          <cell r="M458">
            <v>1</v>
          </cell>
          <cell r="N458">
            <v>397780</v>
          </cell>
          <cell r="O458">
            <v>447502</v>
          </cell>
          <cell r="P458">
            <v>0</v>
          </cell>
          <cell r="Q458">
            <v>80</v>
          </cell>
          <cell r="R458">
            <v>10</v>
          </cell>
          <cell r="S458">
            <v>10</v>
          </cell>
        </row>
        <row r="459">
          <cell r="A459">
            <v>2000050225</v>
          </cell>
          <cell r="B459">
            <v>44434</v>
          </cell>
          <cell r="C459" t="str">
            <v>ORANGE COUNTY</v>
          </cell>
          <cell r="D459" t="str">
            <v>7</v>
          </cell>
          <cell r="E459" t="str">
            <v>P2022_CAPITAL</v>
          </cell>
          <cell r="F459" t="str">
            <v>44637.15.4.5</v>
          </cell>
          <cell r="G459" t="str">
            <v>20.526</v>
          </cell>
          <cell r="H459" t="str">
            <v>7/1/2021</v>
          </cell>
          <cell r="I459" t="str">
            <v>6/30/2022</v>
          </cell>
          <cell r="J459">
            <v>90000</v>
          </cell>
          <cell r="K459">
            <v>0</v>
          </cell>
          <cell r="L459">
            <v>0</v>
          </cell>
          <cell r="M459">
            <v>1</v>
          </cell>
          <cell r="N459">
            <v>90000</v>
          </cell>
          <cell r="O459">
            <v>90000</v>
          </cell>
          <cell r="P459">
            <v>0</v>
          </cell>
          <cell r="Q459">
            <v>80</v>
          </cell>
          <cell r="R459">
            <v>10</v>
          </cell>
          <cell r="S459">
            <v>10</v>
          </cell>
        </row>
        <row r="460">
          <cell r="A460">
            <v>2000050226</v>
          </cell>
          <cell r="B460">
            <v>44434</v>
          </cell>
          <cell r="C460" t="str">
            <v>ORANGE COUNTY</v>
          </cell>
          <cell r="D460" t="str">
            <v>7</v>
          </cell>
          <cell r="E460" t="str">
            <v>P2022_CAPITAL</v>
          </cell>
          <cell r="F460" t="str">
            <v>44637.15.4.4</v>
          </cell>
          <cell r="G460" t="str">
            <v>20.526</v>
          </cell>
          <cell r="H460" t="str">
            <v>7/1/2021</v>
          </cell>
          <cell r="I460" t="str">
            <v>6/30/2022</v>
          </cell>
          <cell r="J460">
            <v>42480</v>
          </cell>
          <cell r="K460">
            <v>0</v>
          </cell>
          <cell r="L460">
            <v>0</v>
          </cell>
          <cell r="M460">
            <v>1</v>
          </cell>
          <cell r="N460">
            <v>42480</v>
          </cell>
          <cell r="O460">
            <v>42480</v>
          </cell>
          <cell r="P460">
            <v>0</v>
          </cell>
          <cell r="Q460">
            <v>80</v>
          </cell>
          <cell r="R460">
            <v>10</v>
          </cell>
          <cell r="S460">
            <v>10</v>
          </cell>
        </row>
        <row r="461">
          <cell r="A461">
            <v>2000050227</v>
          </cell>
          <cell r="B461">
            <v>44434</v>
          </cell>
          <cell r="C461" t="str">
            <v>ORANGE COUNTY</v>
          </cell>
          <cell r="D461" t="str">
            <v>7</v>
          </cell>
          <cell r="E461" t="str">
            <v>P2022_CAPITAL</v>
          </cell>
          <cell r="F461" t="str">
            <v>44637.15.4.3</v>
          </cell>
          <cell r="G461" t="str">
            <v>20.526</v>
          </cell>
          <cell r="H461" t="str">
            <v>7/1/2021</v>
          </cell>
          <cell r="I461" t="str">
            <v>6/30/2022</v>
          </cell>
          <cell r="J461">
            <v>810450</v>
          </cell>
          <cell r="K461">
            <v>0</v>
          </cell>
          <cell r="L461">
            <v>0</v>
          </cell>
          <cell r="M461">
            <v>1</v>
          </cell>
          <cell r="N461">
            <v>810450</v>
          </cell>
          <cell r="O461">
            <v>810450</v>
          </cell>
          <cell r="P461">
            <v>0</v>
          </cell>
          <cell r="Q461">
            <v>80</v>
          </cell>
          <cell r="R461">
            <v>10</v>
          </cell>
          <cell r="S461">
            <v>10</v>
          </cell>
        </row>
        <row r="462">
          <cell r="A462">
            <v>2000050228</v>
          </cell>
          <cell r="B462">
            <v>44434</v>
          </cell>
          <cell r="C462" t="str">
            <v>WILKES TRANSPORTATION AUTHORITY</v>
          </cell>
          <cell r="D462" t="str">
            <v>11</v>
          </cell>
          <cell r="E462" t="str">
            <v>P2022_CAPITAL</v>
          </cell>
          <cell r="F462" t="str">
            <v>44637.70.1.3</v>
          </cell>
          <cell r="G462" t="str">
            <v>20.526</v>
          </cell>
          <cell r="H462" t="str">
            <v>7/1/2021</v>
          </cell>
          <cell r="I462" t="str">
            <v>6/30/2022</v>
          </cell>
          <cell r="J462">
            <v>229950</v>
          </cell>
          <cell r="K462">
            <v>0</v>
          </cell>
          <cell r="L462">
            <v>0</v>
          </cell>
          <cell r="M462">
            <v>1</v>
          </cell>
          <cell r="N462">
            <v>229950</v>
          </cell>
          <cell r="O462">
            <v>229950</v>
          </cell>
          <cell r="P462">
            <v>0</v>
          </cell>
          <cell r="Q462">
            <v>80</v>
          </cell>
          <cell r="R462">
            <v>10</v>
          </cell>
          <cell r="S462">
            <v>10</v>
          </cell>
        </row>
        <row r="463">
          <cell r="A463">
            <v>2000050229</v>
          </cell>
          <cell r="B463">
            <v>44434</v>
          </cell>
          <cell r="C463" t="str">
            <v>RICHMOND INTERAGENCY</v>
          </cell>
          <cell r="D463" t="str">
            <v>8</v>
          </cell>
          <cell r="E463" t="str">
            <v>P2022_CAPITAL</v>
          </cell>
          <cell r="F463" t="str">
            <v>44637.20.3.4</v>
          </cell>
          <cell r="G463" t="str">
            <v>20.526</v>
          </cell>
          <cell r="H463" t="str">
            <v>7/1/2021</v>
          </cell>
          <cell r="I463" t="str">
            <v>6/30/2022</v>
          </cell>
          <cell r="J463">
            <v>17074</v>
          </cell>
          <cell r="K463">
            <v>0</v>
          </cell>
          <cell r="L463">
            <v>0</v>
          </cell>
          <cell r="M463">
            <v>1</v>
          </cell>
          <cell r="N463">
            <v>17074</v>
          </cell>
          <cell r="O463">
            <v>17074</v>
          </cell>
          <cell r="P463">
            <v>0</v>
          </cell>
          <cell r="Q463">
            <v>80</v>
          </cell>
          <cell r="R463">
            <v>10</v>
          </cell>
          <cell r="S463">
            <v>10</v>
          </cell>
        </row>
        <row r="464">
          <cell r="A464">
            <v>2000050260</v>
          </cell>
          <cell r="B464">
            <v>44434</v>
          </cell>
          <cell r="C464" t="str">
            <v>RICHMOND INTERAGENCY</v>
          </cell>
          <cell r="D464" t="str">
            <v>8</v>
          </cell>
          <cell r="E464" t="str">
            <v>P2022_CAPITAL</v>
          </cell>
          <cell r="F464" t="str">
            <v>44637.20.3.3</v>
          </cell>
          <cell r="G464" t="str">
            <v>20.526</v>
          </cell>
          <cell r="H464" t="str">
            <v>7/1/2021</v>
          </cell>
          <cell r="I464" t="str">
            <v>6/30/2022</v>
          </cell>
          <cell r="J464">
            <v>176850</v>
          </cell>
          <cell r="K464">
            <v>0</v>
          </cell>
          <cell r="L464">
            <v>0</v>
          </cell>
          <cell r="M464">
            <v>1</v>
          </cell>
          <cell r="N464">
            <v>176850</v>
          </cell>
          <cell r="O464">
            <v>176850</v>
          </cell>
          <cell r="P464">
            <v>0</v>
          </cell>
          <cell r="Q464">
            <v>80</v>
          </cell>
          <cell r="R464">
            <v>10</v>
          </cell>
          <cell r="S464">
            <v>10</v>
          </cell>
        </row>
        <row r="465">
          <cell r="A465">
            <v>2000050266</v>
          </cell>
          <cell r="B465">
            <v>44435</v>
          </cell>
          <cell r="C465" t="str">
            <v>COUNTY OF MCDOWELL</v>
          </cell>
          <cell r="D465" t="str">
            <v>13</v>
          </cell>
          <cell r="E465" t="str">
            <v>P2021_CAPITAL</v>
          </cell>
          <cell r="F465" t="str">
            <v>44637.47.2.3</v>
          </cell>
          <cell r="G465" t="str">
            <v>20.526</v>
          </cell>
          <cell r="H465" t="str">
            <v>7/1/2020</v>
          </cell>
          <cell r="I465" t="str">
            <v>6/30/2021</v>
          </cell>
          <cell r="J465">
            <v>175500</v>
          </cell>
          <cell r="K465">
            <v>0</v>
          </cell>
          <cell r="L465">
            <v>0</v>
          </cell>
          <cell r="M465">
            <v>1</v>
          </cell>
          <cell r="N465">
            <v>175500</v>
          </cell>
          <cell r="O465">
            <v>175500</v>
          </cell>
          <cell r="P465">
            <v>0</v>
          </cell>
          <cell r="Q465">
            <v>80</v>
          </cell>
          <cell r="R465">
            <v>10</v>
          </cell>
          <cell r="S465">
            <v>10</v>
          </cell>
        </row>
        <row r="466">
          <cell r="A466">
            <v>2000050508</v>
          </cell>
          <cell r="B466">
            <v>44438</v>
          </cell>
          <cell r="C466" t="str">
            <v>CAPE FEAR PUBLIC TRANSPORTATION</v>
          </cell>
          <cell r="D466" t="str">
            <v>3</v>
          </cell>
          <cell r="E466" t="str">
            <v>P2022_CO_OPERATING</v>
          </cell>
          <cell r="F466" t="str">
            <v>36223.72.6.2</v>
          </cell>
          <cell r="G466" t="str">
            <v>#</v>
          </cell>
          <cell r="H466" t="str">
            <v>7/1/2021</v>
          </cell>
          <cell r="I466" t="str">
            <v>6/30/2022</v>
          </cell>
          <cell r="J466">
            <v>600000</v>
          </cell>
          <cell r="K466">
            <v>0</v>
          </cell>
          <cell r="L466">
            <v>0</v>
          </cell>
          <cell r="M466">
            <v>1</v>
          </cell>
          <cell r="N466">
            <v>600000</v>
          </cell>
          <cell r="O466">
            <v>600000</v>
          </cell>
          <cell r="P466">
            <v>0</v>
          </cell>
          <cell r="Q466">
            <v>0</v>
          </cell>
          <cell r="R466">
            <v>100</v>
          </cell>
          <cell r="S466">
            <v>0</v>
          </cell>
        </row>
        <row r="467">
          <cell r="A467">
            <v>2000050562</v>
          </cell>
          <cell r="B467">
            <v>44441</v>
          </cell>
          <cell r="C467" t="str">
            <v>CAPE FEAR PUBLIC TRANSPORTATION</v>
          </cell>
          <cell r="D467" t="str">
            <v>3</v>
          </cell>
          <cell r="E467" t="str">
            <v>P2020_5311_CARES_OPER</v>
          </cell>
          <cell r="F467" t="str">
            <v>49233.74.1.2</v>
          </cell>
          <cell r="G467" t="str">
            <v>20.509</v>
          </cell>
          <cell r="H467" t="str">
            <v>1/20/2020</v>
          </cell>
          <cell r="I467" t="str">
            <v>6/30/2022</v>
          </cell>
          <cell r="J467">
            <v>100000</v>
          </cell>
          <cell r="K467">
            <v>0</v>
          </cell>
          <cell r="L467">
            <v>0</v>
          </cell>
          <cell r="M467">
            <v>1</v>
          </cell>
          <cell r="N467">
            <v>100000</v>
          </cell>
          <cell r="O467">
            <v>100000</v>
          </cell>
          <cell r="P467">
            <v>0</v>
          </cell>
          <cell r="Q467">
            <v>0</v>
          </cell>
          <cell r="R467">
            <v>100</v>
          </cell>
          <cell r="S467">
            <v>0</v>
          </cell>
        </row>
        <row r="468">
          <cell r="A468">
            <v>2000050564</v>
          </cell>
          <cell r="B468">
            <v>44441</v>
          </cell>
          <cell r="C468" t="str">
            <v>ALBEMARLE REGIONAL HEALTH SERVICES</v>
          </cell>
          <cell r="D468" t="str">
            <v>1</v>
          </cell>
          <cell r="E468" t="str">
            <v>P2021_MOBILITY_CAPITAL</v>
          </cell>
          <cell r="F468" t="str">
            <v>51001.18.6.2</v>
          </cell>
          <cell r="G468" t="str">
            <v>#</v>
          </cell>
          <cell r="H468" t="str">
            <v>4/30/2021</v>
          </cell>
          <cell r="I468" t="str">
            <v>6/30/2022</v>
          </cell>
          <cell r="J468">
            <v>350000</v>
          </cell>
          <cell r="K468">
            <v>0</v>
          </cell>
          <cell r="L468">
            <v>0</v>
          </cell>
          <cell r="M468">
            <v>1</v>
          </cell>
          <cell r="N468">
            <v>350000</v>
          </cell>
          <cell r="O468">
            <v>350000</v>
          </cell>
          <cell r="P468">
            <v>0</v>
          </cell>
          <cell r="Q468">
            <v>80</v>
          </cell>
          <cell r="R468">
            <v>20</v>
          </cell>
          <cell r="S468">
            <v>0</v>
          </cell>
        </row>
        <row r="469">
          <cell r="A469">
            <v>2000050586</v>
          </cell>
          <cell r="B469">
            <v>44442</v>
          </cell>
          <cell r="C469" t="str">
            <v>ALBEMARLE REGIONAL HEALTH SERVICES</v>
          </cell>
          <cell r="D469" t="str">
            <v>1</v>
          </cell>
          <cell r="E469" t="str">
            <v>P2022_RURAL STATE OPER</v>
          </cell>
          <cell r="F469" t="str">
            <v>36223.104.5.2</v>
          </cell>
          <cell r="G469" t="str">
            <v>#</v>
          </cell>
          <cell r="H469" t="str">
            <v>7/1/2021</v>
          </cell>
          <cell r="I469" t="str">
            <v>9/30/2022</v>
          </cell>
          <cell r="J469">
            <v>280000</v>
          </cell>
          <cell r="K469">
            <v>0</v>
          </cell>
          <cell r="L469">
            <v>0</v>
          </cell>
          <cell r="M469">
            <v>1</v>
          </cell>
          <cell r="N469">
            <v>280000</v>
          </cell>
          <cell r="O469">
            <v>280000</v>
          </cell>
          <cell r="P469">
            <v>0</v>
          </cell>
          <cell r="Q469">
            <v>0</v>
          </cell>
          <cell r="R469">
            <v>50</v>
          </cell>
          <cell r="S469">
            <v>50</v>
          </cell>
        </row>
        <row r="470">
          <cell r="A470">
            <v>2000050587</v>
          </cell>
          <cell r="B470">
            <v>44442</v>
          </cell>
          <cell r="C470" t="str">
            <v>CARTERET COUNTY</v>
          </cell>
          <cell r="D470" t="str">
            <v>2</v>
          </cell>
          <cell r="E470" t="str">
            <v>P2022_CO_OPERATING</v>
          </cell>
          <cell r="F470" t="str">
            <v>36223.130.6.2</v>
          </cell>
          <cell r="G470" t="str">
            <v>#</v>
          </cell>
          <cell r="H470" t="str">
            <v>7/1/2021</v>
          </cell>
          <cell r="I470" t="str">
            <v>6/30/2022</v>
          </cell>
          <cell r="J470">
            <v>125000</v>
          </cell>
          <cell r="K470">
            <v>0</v>
          </cell>
          <cell r="L470">
            <v>0</v>
          </cell>
          <cell r="M470">
            <v>1</v>
          </cell>
          <cell r="N470">
            <v>125000</v>
          </cell>
          <cell r="O470">
            <v>125000</v>
          </cell>
          <cell r="P470">
            <v>0</v>
          </cell>
          <cell r="Q470">
            <v>0</v>
          </cell>
          <cell r="R470">
            <v>50</v>
          </cell>
          <cell r="S470">
            <v>50</v>
          </cell>
        </row>
        <row r="471">
          <cell r="A471">
            <v>2000050588</v>
          </cell>
          <cell r="B471">
            <v>44442</v>
          </cell>
          <cell r="C471" t="str">
            <v>HYDE COUNTY NON-PROFIT PRIVATE</v>
          </cell>
          <cell r="D471" t="str">
            <v>1</v>
          </cell>
          <cell r="E471" t="str">
            <v>P2022_RURAL STATE OPER</v>
          </cell>
          <cell r="F471" t="str">
            <v>36223.137.4.2</v>
          </cell>
          <cell r="G471" t="str">
            <v>#</v>
          </cell>
          <cell r="H471" t="str">
            <v>7/1/2021</v>
          </cell>
          <cell r="I471" t="str">
            <v>9/30/2022</v>
          </cell>
          <cell r="J471">
            <v>12582</v>
          </cell>
          <cell r="K471">
            <v>0</v>
          </cell>
          <cell r="L471">
            <v>0</v>
          </cell>
          <cell r="M471">
            <v>1</v>
          </cell>
          <cell r="N471">
            <v>12582</v>
          </cell>
          <cell r="O471">
            <v>12582</v>
          </cell>
          <cell r="P471">
            <v>0</v>
          </cell>
          <cell r="Q471">
            <v>0</v>
          </cell>
          <cell r="R471">
            <v>50</v>
          </cell>
          <cell r="S471">
            <v>50</v>
          </cell>
        </row>
        <row r="472">
          <cell r="A472">
            <v>2000050589</v>
          </cell>
          <cell r="B472">
            <v>44442</v>
          </cell>
          <cell r="C472" t="str">
            <v>GOLDSBORO WAYNE TRANSPORTATION</v>
          </cell>
          <cell r="D472" t="str">
            <v>4</v>
          </cell>
          <cell r="E472" t="str">
            <v>P2022_RURAL STATE OPER</v>
          </cell>
          <cell r="F472" t="str">
            <v>36223.30.6.2</v>
          </cell>
          <cell r="G472" t="str">
            <v>#</v>
          </cell>
          <cell r="H472" t="str">
            <v>7/1/2021</v>
          </cell>
          <cell r="I472" t="str">
            <v>9/30/2022</v>
          </cell>
          <cell r="J472">
            <v>65000</v>
          </cell>
          <cell r="K472">
            <v>0</v>
          </cell>
          <cell r="L472">
            <v>0</v>
          </cell>
          <cell r="M472">
            <v>1</v>
          </cell>
          <cell r="N472">
            <v>65000</v>
          </cell>
          <cell r="O472">
            <v>65000</v>
          </cell>
          <cell r="P472">
            <v>0</v>
          </cell>
          <cell r="Q472">
            <v>0</v>
          </cell>
          <cell r="R472">
            <v>50</v>
          </cell>
          <cell r="S472">
            <v>50</v>
          </cell>
        </row>
        <row r="473">
          <cell r="A473">
            <v>2000050600</v>
          </cell>
          <cell r="B473">
            <v>44442</v>
          </cell>
          <cell r="C473" t="str">
            <v>YADKIN VALLEY ECONOMIC</v>
          </cell>
          <cell r="D473" t="str">
            <v>11</v>
          </cell>
          <cell r="E473" t="str">
            <v>P2022_RURAL STATE OPER</v>
          </cell>
          <cell r="F473" t="str">
            <v>36223.133.4.2</v>
          </cell>
          <cell r="G473" t="str">
            <v>#</v>
          </cell>
          <cell r="H473" t="str">
            <v>7/1/2021</v>
          </cell>
          <cell r="I473" t="str">
            <v>9/30/2022</v>
          </cell>
          <cell r="J473">
            <v>67500</v>
          </cell>
          <cell r="K473">
            <v>0</v>
          </cell>
          <cell r="L473">
            <v>0</v>
          </cell>
          <cell r="M473">
            <v>1</v>
          </cell>
          <cell r="N473">
            <v>67500</v>
          </cell>
          <cell r="O473">
            <v>67500</v>
          </cell>
          <cell r="P473">
            <v>0</v>
          </cell>
          <cell r="Q473">
            <v>0</v>
          </cell>
          <cell r="R473">
            <v>50</v>
          </cell>
          <cell r="S473">
            <v>50</v>
          </cell>
        </row>
        <row r="474">
          <cell r="A474">
            <v>2000050680</v>
          </cell>
          <cell r="B474">
            <v>44447</v>
          </cell>
          <cell r="C474" t="str">
            <v>WAKE COUNTY</v>
          </cell>
          <cell r="D474" t="str">
            <v>5</v>
          </cell>
          <cell r="E474" t="str">
            <v>P2022_CAPITAL</v>
          </cell>
          <cell r="F474" t="str">
            <v>44637.17.2.3</v>
          </cell>
          <cell r="G474" t="str">
            <v>20.526</v>
          </cell>
          <cell r="H474" t="str">
            <v>7/1/2021</v>
          </cell>
          <cell r="I474" t="str">
            <v>6/30/2022</v>
          </cell>
          <cell r="J474">
            <v>422163</v>
          </cell>
          <cell r="K474">
            <v>0</v>
          </cell>
          <cell r="L474">
            <v>0</v>
          </cell>
          <cell r="M474">
            <v>1</v>
          </cell>
          <cell r="N474">
            <v>374640</v>
          </cell>
          <cell r="O474">
            <v>422163</v>
          </cell>
          <cell r="P474">
            <v>0</v>
          </cell>
          <cell r="Q474">
            <v>80</v>
          </cell>
          <cell r="R474">
            <v>10</v>
          </cell>
          <cell r="S474">
            <v>10</v>
          </cell>
        </row>
        <row r="475">
          <cell r="A475">
            <v>2000050685</v>
          </cell>
          <cell r="B475">
            <v>44448</v>
          </cell>
          <cell r="C475" t="str">
            <v>PITT COUNTY FINANCE LF</v>
          </cell>
          <cell r="D475" t="str">
            <v>2</v>
          </cell>
          <cell r="E475" t="str">
            <v>P2022_CAPITAL</v>
          </cell>
          <cell r="F475" t="str">
            <v>44637.29.4.4</v>
          </cell>
          <cell r="G475" t="str">
            <v>20.526</v>
          </cell>
          <cell r="H475" t="str">
            <v>7/1/2021</v>
          </cell>
          <cell r="I475" t="str">
            <v>6/30/2022</v>
          </cell>
          <cell r="J475">
            <v>46224</v>
          </cell>
          <cell r="K475">
            <v>0</v>
          </cell>
          <cell r="L475">
            <v>0</v>
          </cell>
          <cell r="M475">
            <v>1</v>
          </cell>
          <cell r="N475">
            <v>46224</v>
          </cell>
          <cell r="O475">
            <v>46224</v>
          </cell>
          <cell r="P475">
            <v>0</v>
          </cell>
          <cell r="Q475">
            <v>80</v>
          </cell>
          <cell r="R475">
            <v>10</v>
          </cell>
          <cell r="S475">
            <v>10</v>
          </cell>
        </row>
        <row r="476">
          <cell r="A476">
            <v>2000050686</v>
          </cell>
          <cell r="B476">
            <v>44448</v>
          </cell>
          <cell r="C476" t="str">
            <v>PITT COUNTY FINANCE LF</v>
          </cell>
          <cell r="D476" t="str">
            <v>2</v>
          </cell>
          <cell r="E476" t="str">
            <v>P2022_CAPITAL</v>
          </cell>
          <cell r="F476" t="str">
            <v>44637.29.4.3</v>
          </cell>
          <cell r="G476" t="str">
            <v>20.526</v>
          </cell>
          <cell r="H476" t="str">
            <v>7/1/2021</v>
          </cell>
          <cell r="I476" t="str">
            <v>6/30/2022</v>
          </cell>
          <cell r="J476">
            <v>59061</v>
          </cell>
          <cell r="K476">
            <v>0</v>
          </cell>
          <cell r="L476">
            <v>0</v>
          </cell>
          <cell r="M476">
            <v>1</v>
          </cell>
          <cell r="N476">
            <v>59061</v>
          </cell>
          <cell r="O476">
            <v>59061</v>
          </cell>
          <cell r="P476">
            <v>0</v>
          </cell>
          <cell r="Q476">
            <v>80</v>
          </cell>
          <cell r="R476">
            <v>10</v>
          </cell>
          <cell r="S476">
            <v>10</v>
          </cell>
        </row>
        <row r="477">
          <cell r="A477">
            <v>2000050687</v>
          </cell>
          <cell r="B477">
            <v>44449</v>
          </cell>
          <cell r="C477" t="str">
            <v>CASWELL COUNTY</v>
          </cell>
          <cell r="D477" t="str">
            <v>7</v>
          </cell>
          <cell r="E477" t="str">
            <v>P2022_5311_ADMIN</v>
          </cell>
          <cell r="F477" t="str">
            <v>36233.19.20.1</v>
          </cell>
          <cell r="G477" t="str">
            <v>20.509</v>
          </cell>
          <cell r="H477" t="str">
            <v>7/1/2021</v>
          </cell>
          <cell r="I477" t="str">
            <v>6/30/2022</v>
          </cell>
          <cell r="J477">
            <v>106881</v>
          </cell>
          <cell r="K477">
            <v>0</v>
          </cell>
          <cell r="L477">
            <v>0</v>
          </cell>
          <cell r="M477">
            <v>1</v>
          </cell>
          <cell r="N477">
            <v>106881</v>
          </cell>
          <cell r="O477">
            <v>106881</v>
          </cell>
          <cell r="P477">
            <v>0</v>
          </cell>
          <cell r="Q477">
            <v>80</v>
          </cell>
          <cell r="R477">
            <v>5</v>
          </cell>
          <cell r="S477">
            <v>15</v>
          </cell>
        </row>
        <row r="478">
          <cell r="A478">
            <v>2000050706</v>
          </cell>
          <cell r="B478">
            <v>44449</v>
          </cell>
          <cell r="C478" t="str">
            <v>CHATHAM TRANSIT NETWORK</v>
          </cell>
          <cell r="D478" t="str">
            <v>8</v>
          </cell>
          <cell r="E478" t="str">
            <v>P2022_5311_ADMIN</v>
          </cell>
          <cell r="F478" t="str">
            <v>36233.21.24.1</v>
          </cell>
          <cell r="G478" t="str">
            <v>20.509</v>
          </cell>
          <cell r="H478" t="str">
            <v>7/1/2021</v>
          </cell>
          <cell r="I478" t="str">
            <v>6/30/2022</v>
          </cell>
          <cell r="J478">
            <v>230985</v>
          </cell>
          <cell r="K478">
            <v>0</v>
          </cell>
          <cell r="L478">
            <v>0</v>
          </cell>
          <cell r="M478">
            <v>1</v>
          </cell>
          <cell r="N478">
            <v>217398</v>
          </cell>
          <cell r="O478">
            <v>230985</v>
          </cell>
          <cell r="P478">
            <v>0</v>
          </cell>
          <cell r="Q478">
            <v>80</v>
          </cell>
          <cell r="R478">
            <v>5</v>
          </cell>
          <cell r="S478">
            <v>15</v>
          </cell>
        </row>
        <row r="479">
          <cell r="A479">
            <v>2000050707</v>
          </cell>
          <cell r="B479">
            <v>44449</v>
          </cell>
          <cell r="C479" t="str">
            <v>CHATHAM TRANSIT NETWORK</v>
          </cell>
          <cell r="D479" t="str">
            <v>8</v>
          </cell>
          <cell r="E479" t="str">
            <v>P2022_CAPITAL</v>
          </cell>
          <cell r="F479" t="str">
            <v>36233.21.24.3</v>
          </cell>
          <cell r="G479" t="str">
            <v>20.509</v>
          </cell>
          <cell r="H479" t="str">
            <v>7/1/2021</v>
          </cell>
          <cell r="I479" t="str">
            <v>6/30/2022</v>
          </cell>
          <cell r="J479">
            <v>117990</v>
          </cell>
          <cell r="K479">
            <v>0</v>
          </cell>
          <cell r="L479">
            <v>0</v>
          </cell>
          <cell r="M479">
            <v>1</v>
          </cell>
          <cell r="N479">
            <v>104880</v>
          </cell>
          <cell r="O479">
            <v>117990</v>
          </cell>
          <cell r="P479">
            <v>0</v>
          </cell>
          <cell r="Q479">
            <v>80</v>
          </cell>
          <cell r="R479">
            <v>10</v>
          </cell>
          <cell r="S479">
            <v>10</v>
          </cell>
        </row>
        <row r="480">
          <cell r="A480">
            <v>2000050708</v>
          </cell>
          <cell r="B480">
            <v>44449</v>
          </cell>
          <cell r="C480" t="str">
            <v>ROWAN COUNTY</v>
          </cell>
          <cell r="D480" t="str">
            <v>9</v>
          </cell>
          <cell r="E480" t="str">
            <v>P2022_CAPITAL</v>
          </cell>
          <cell r="F480" t="str">
            <v>44637.21.2.3</v>
          </cell>
          <cell r="G480" t="str">
            <v>20.526</v>
          </cell>
          <cell r="H480" t="str">
            <v>7/1/2021</v>
          </cell>
          <cell r="I480" t="str">
            <v>6/30/2022</v>
          </cell>
          <cell r="J480">
            <v>592200</v>
          </cell>
          <cell r="K480">
            <v>0</v>
          </cell>
          <cell r="L480">
            <v>0</v>
          </cell>
          <cell r="M480">
            <v>1</v>
          </cell>
          <cell r="N480">
            <v>526400</v>
          </cell>
          <cell r="O480">
            <v>592200</v>
          </cell>
          <cell r="P480">
            <v>0</v>
          </cell>
          <cell r="Q480">
            <v>80</v>
          </cell>
          <cell r="R480">
            <v>10</v>
          </cell>
          <cell r="S480">
            <v>10</v>
          </cell>
        </row>
        <row r="481">
          <cell r="A481">
            <v>2000050744</v>
          </cell>
          <cell r="B481">
            <v>44453</v>
          </cell>
          <cell r="C481" t="str">
            <v>ORANGE COUNTY</v>
          </cell>
          <cell r="D481" t="str">
            <v>7</v>
          </cell>
          <cell r="E481" t="str">
            <v>P2021_5307_SUBS _OPER</v>
          </cell>
          <cell r="F481" t="str">
            <v>36231.30.5.2</v>
          </cell>
          <cell r="G481" t="str">
            <v>20.507</v>
          </cell>
          <cell r="H481" t="str">
            <v>7/1/2020</v>
          </cell>
          <cell r="I481" t="str">
            <v>6/30/2022</v>
          </cell>
          <cell r="J481">
            <v>158121</v>
          </cell>
          <cell r="K481">
            <v>0</v>
          </cell>
          <cell r="L481">
            <v>0</v>
          </cell>
          <cell r="M481">
            <v>1</v>
          </cell>
          <cell r="N481">
            <v>156540</v>
          </cell>
          <cell r="O481">
            <v>158121</v>
          </cell>
          <cell r="P481">
            <v>0</v>
          </cell>
          <cell r="Q481">
            <v>50</v>
          </cell>
          <cell r="R481">
            <v>0</v>
          </cell>
          <cell r="S481">
            <v>50</v>
          </cell>
        </row>
        <row r="482">
          <cell r="A482">
            <v>2000050745</v>
          </cell>
          <cell r="B482">
            <v>44453</v>
          </cell>
          <cell r="C482" t="str">
            <v>SUSTAIN CHARLOTTE INC</v>
          </cell>
          <cell r="D482" t="str">
            <v>10</v>
          </cell>
          <cell r="E482" t="str">
            <v>P2022_RIDESHARE</v>
          </cell>
          <cell r="F482" t="str">
            <v>36225.12.4.1</v>
          </cell>
          <cell r="G482" t="str">
            <v>#</v>
          </cell>
          <cell r="H482" t="str">
            <v>7/1/2021</v>
          </cell>
          <cell r="I482" t="str">
            <v>6/30/2022</v>
          </cell>
          <cell r="J482">
            <v>74323</v>
          </cell>
          <cell r="K482">
            <v>0</v>
          </cell>
          <cell r="L482">
            <v>0</v>
          </cell>
          <cell r="M482">
            <v>1</v>
          </cell>
          <cell r="N482">
            <v>74323</v>
          </cell>
          <cell r="O482">
            <v>74323</v>
          </cell>
          <cell r="P482">
            <v>0</v>
          </cell>
          <cell r="Q482">
            <v>0</v>
          </cell>
          <cell r="R482">
            <v>50</v>
          </cell>
          <cell r="S482">
            <v>50</v>
          </cell>
        </row>
        <row r="483">
          <cell r="A483">
            <v>2000050746</v>
          </cell>
          <cell r="B483">
            <v>44453</v>
          </cell>
          <cell r="C483" t="str">
            <v>TRIANGLE J COUNCIL OF GOVERNMENTS</v>
          </cell>
          <cell r="D483" t="str">
            <v>5</v>
          </cell>
          <cell r="E483" t="str">
            <v>P2022_RIDESHARE</v>
          </cell>
          <cell r="F483" t="str">
            <v>36225.9.16.1</v>
          </cell>
          <cell r="G483" t="str">
            <v>#</v>
          </cell>
          <cell r="H483" t="str">
            <v>7/1/2021</v>
          </cell>
          <cell r="I483" t="str">
            <v>6/30/2022</v>
          </cell>
          <cell r="J483">
            <v>130491</v>
          </cell>
          <cell r="K483">
            <v>0</v>
          </cell>
          <cell r="L483">
            <v>0</v>
          </cell>
          <cell r="M483">
            <v>1</v>
          </cell>
          <cell r="N483">
            <v>130491</v>
          </cell>
          <cell r="O483">
            <v>130491</v>
          </cell>
          <cell r="P483">
            <v>0</v>
          </cell>
          <cell r="Q483">
            <v>0</v>
          </cell>
          <cell r="R483">
            <v>100</v>
          </cell>
          <cell r="S483">
            <v>0</v>
          </cell>
        </row>
        <row r="484">
          <cell r="A484">
            <v>2000050747</v>
          </cell>
          <cell r="B484">
            <v>44453</v>
          </cell>
          <cell r="C484" t="str">
            <v>PIEDMONT AUTHORITY</v>
          </cell>
          <cell r="D484" t="str">
            <v>9</v>
          </cell>
          <cell r="E484" t="str">
            <v>P2022_RIDESHARE</v>
          </cell>
          <cell r="F484" t="str">
            <v>36225.2.21.1</v>
          </cell>
          <cell r="G484" t="str">
            <v>#</v>
          </cell>
          <cell r="H484" t="str">
            <v>7/1/2021</v>
          </cell>
          <cell r="I484" t="str">
            <v>6/30/2022</v>
          </cell>
          <cell r="J484">
            <v>231412</v>
          </cell>
          <cell r="K484">
            <v>0</v>
          </cell>
          <cell r="L484">
            <v>0</v>
          </cell>
          <cell r="M484">
            <v>1</v>
          </cell>
          <cell r="N484">
            <v>231412</v>
          </cell>
          <cell r="O484">
            <v>231412</v>
          </cell>
          <cell r="P484">
            <v>0</v>
          </cell>
          <cell r="Q484">
            <v>0</v>
          </cell>
          <cell r="R484">
            <v>50</v>
          </cell>
          <cell r="S484">
            <v>50</v>
          </cell>
        </row>
        <row r="485">
          <cell r="A485">
            <v>2000050782</v>
          </cell>
          <cell r="B485">
            <v>44454</v>
          </cell>
          <cell r="C485" t="str">
            <v>APPALCART</v>
          </cell>
          <cell r="D485" t="str">
            <v>11</v>
          </cell>
          <cell r="E485" t="str">
            <v>P2022_RURAL STATE OPER</v>
          </cell>
          <cell r="F485" t="str">
            <v>36223.136.4.2</v>
          </cell>
          <cell r="G485" t="str">
            <v>#</v>
          </cell>
          <cell r="H485" t="str">
            <v>7/1/2021</v>
          </cell>
          <cell r="I485" t="str">
            <v>9/30/2022</v>
          </cell>
          <cell r="J485">
            <v>105466</v>
          </cell>
          <cell r="K485">
            <v>0</v>
          </cell>
          <cell r="L485">
            <v>0</v>
          </cell>
          <cell r="M485">
            <v>1</v>
          </cell>
          <cell r="N485">
            <v>105466</v>
          </cell>
          <cell r="O485">
            <v>105466</v>
          </cell>
          <cell r="P485">
            <v>0</v>
          </cell>
          <cell r="Q485">
            <v>0</v>
          </cell>
          <cell r="R485">
            <v>50</v>
          </cell>
          <cell r="S485">
            <v>50</v>
          </cell>
        </row>
        <row r="486">
          <cell r="A486">
            <v>2000050797</v>
          </cell>
          <cell r="B486">
            <v>44456</v>
          </cell>
          <cell r="C486" t="str">
            <v>PIEDMONT AUTHORITY</v>
          </cell>
          <cell r="D486" t="str">
            <v>9</v>
          </cell>
          <cell r="E486" t="str">
            <v>P2022_URBAN STATE MATCH</v>
          </cell>
          <cell r="F486" t="str">
            <v>36231.12.8.3</v>
          </cell>
          <cell r="G486" t="str">
            <v>DOT-19</v>
          </cell>
          <cell r="H486" t="str">
            <v>7/1/2020</v>
          </cell>
          <cell r="I486" t="str">
            <v>6/30/2022</v>
          </cell>
          <cell r="J486">
            <v>489426</v>
          </cell>
          <cell r="K486">
            <v>0</v>
          </cell>
          <cell r="L486">
            <v>0</v>
          </cell>
          <cell r="M486">
            <v>1</v>
          </cell>
          <cell r="N486">
            <v>489426</v>
          </cell>
          <cell r="O486">
            <v>489426</v>
          </cell>
          <cell r="P486">
            <v>0</v>
          </cell>
          <cell r="Q486">
            <v>0</v>
          </cell>
          <cell r="R486">
            <v>10</v>
          </cell>
          <cell r="S486">
            <v>10</v>
          </cell>
        </row>
        <row r="487">
          <cell r="A487">
            <v>2000050813</v>
          </cell>
          <cell r="B487">
            <v>44455</v>
          </cell>
          <cell r="C487" t="str">
            <v>CASWELL COUNTY</v>
          </cell>
          <cell r="D487" t="str">
            <v>7</v>
          </cell>
          <cell r="E487" t="str">
            <v>P2022_CAPITAL</v>
          </cell>
          <cell r="F487" t="str">
            <v>36233.19.20.3</v>
          </cell>
          <cell r="G487" t="str">
            <v>20.509</v>
          </cell>
          <cell r="H487" t="str">
            <v>7/1/2021</v>
          </cell>
          <cell r="I487" t="str">
            <v>6/30/2022</v>
          </cell>
          <cell r="J487">
            <v>113220</v>
          </cell>
          <cell r="K487">
            <v>0</v>
          </cell>
          <cell r="L487">
            <v>0</v>
          </cell>
          <cell r="M487">
            <v>1</v>
          </cell>
          <cell r="N487">
            <v>113220</v>
          </cell>
          <cell r="O487">
            <v>113220</v>
          </cell>
          <cell r="P487">
            <v>0</v>
          </cell>
          <cell r="Q487">
            <v>80</v>
          </cell>
          <cell r="R487">
            <v>10</v>
          </cell>
          <cell r="S487">
            <v>10</v>
          </cell>
        </row>
        <row r="488">
          <cell r="A488">
            <v>2000050814</v>
          </cell>
          <cell r="B488">
            <v>44455</v>
          </cell>
          <cell r="C488" t="str">
            <v>LENOIR COUNTY</v>
          </cell>
          <cell r="D488" t="str">
            <v>2</v>
          </cell>
          <cell r="E488" t="str">
            <v>P2022_CAPITAL</v>
          </cell>
          <cell r="F488" t="str">
            <v>44637.40.3.3</v>
          </cell>
          <cell r="G488" t="str">
            <v>20.526</v>
          </cell>
          <cell r="H488" t="str">
            <v>7/1/2021</v>
          </cell>
          <cell r="I488" t="str">
            <v>6/30/2022</v>
          </cell>
          <cell r="J488">
            <v>183150</v>
          </cell>
          <cell r="K488">
            <v>0</v>
          </cell>
          <cell r="L488">
            <v>0</v>
          </cell>
          <cell r="M488">
            <v>1</v>
          </cell>
          <cell r="N488">
            <v>162800</v>
          </cell>
          <cell r="O488">
            <v>183150</v>
          </cell>
          <cell r="P488">
            <v>0</v>
          </cell>
          <cell r="Q488">
            <v>80</v>
          </cell>
          <cell r="R488">
            <v>10</v>
          </cell>
          <cell r="S488">
            <v>10</v>
          </cell>
        </row>
        <row r="489">
          <cell r="A489">
            <v>2000050850</v>
          </cell>
          <cell r="B489">
            <v>44456</v>
          </cell>
          <cell r="C489" t="str">
            <v>UNION COUNTY</v>
          </cell>
          <cell r="D489" t="str">
            <v>10</v>
          </cell>
          <cell r="E489" t="str">
            <v>P2021_5307_SUBS_CAPITAL</v>
          </cell>
          <cell r="F489" t="str">
            <v>36231.33.4.3</v>
          </cell>
          <cell r="G489" t="str">
            <v>20.507</v>
          </cell>
          <cell r="H489" t="str">
            <v>7/1/2020</v>
          </cell>
          <cell r="I489" t="str">
            <v>6/30/2022</v>
          </cell>
          <cell r="J489">
            <v>21900</v>
          </cell>
          <cell r="K489">
            <v>0</v>
          </cell>
          <cell r="L489">
            <v>0</v>
          </cell>
          <cell r="M489">
            <v>1</v>
          </cell>
          <cell r="N489">
            <v>12860</v>
          </cell>
          <cell r="O489">
            <v>21900</v>
          </cell>
          <cell r="P489">
            <v>0</v>
          </cell>
          <cell r="Q489">
            <v>80</v>
          </cell>
          <cell r="R489">
            <v>0</v>
          </cell>
          <cell r="S489">
            <v>20</v>
          </cell>
        </row>
        <row r="490">
          <cell r="A490">
            <v>2000050851</v>
          </cell>
          <cell r="B490">
            <v>44456</v>
          </cell>
          <cell r="C490" t="str">
            <v>UNION COUNTY</v>
          </cell>
          <cell r="D490" t="str">
            <v>10</v>
          </cell>
          <cell r="E490" t="str">
            <v>P2021_5307_SUBS _OPER</v>
          </cell>
          <cell r="F490" t="str">
            <v>36231.33.4.2</v>
          </cell>
          <cell r="G490" t="str">
            <v>20.507</v>
          </cell>
          <cell r="H490" t="str">
            <v>7/1/2020</v>
          </cell>
          <cell r="I490" t="str">
            <v>6/30/2022</v>
          </cell>
          <cell r="J490">
            <v>294098</v>
          </cell>
          <cell r="K490">
            <v>0</v>
          </cell>
          <cell r="L490">
            <v>0</v>
          </cell>
          <cell r="M490">
            <v>1</v>
          </cell>
          <cell r="N490">
            <v>289938</v>
          </cell>
          <cell r="O490">
            <v>294098</v>
          </cell>
          <cell r="P490">
            <v>0</v>
          </cell>
          <cell r="Q490">
            <v>50</v>
          </cell>
          <cell r="R490">
            <v>0</v>
          </cell>
          <cell r="S490">
            <v>50</v>
          </cell>
        </row>
        <row r="491">
          <cell r="A491">
            <v>2000050890</v>
          </cell>
          <cell r="B491">
            <v>44460</v>
          </cell>
          <cell r="C491" t="str">
            <v>DAVIDSON COUNTY</v>
          </cell>
          <cell r="D491" t="str">
            <v>9</v>
          </cell>
          <cell r="E491" t="str">
            <v>P2021_5307_SUBS _OPER</v>
          </cell>
          <cell r="F491" t="str">
            <v>36231.24.6.2</v>
          </cell>
          <cell r="G491" t="str">
            <v>20.507</v>
          </cell>
          <cell r="H491" t="str">
            <v>7/1/2020</v>
          </cell>
          <cell r="I491" t="str">
            <v>6/30/2022</v>
          </cell>
          <cell r="J491">
            <v>90000</v>
          </cell>
          <cell r="K491">
            <v>0</v>
          </cell>
          <cell r="L491">
            <v>0</v>
          </cell>
          <cell r="M491">
            <v>1</v>
          </cell>
          <cell r="N491">
            <v>90000</v>
          </cell>
          <cell r="O491">
            <v>90000</v>
          </cell>
          <cell r="P491">
            <v>0</v>
          </cell>
          <cell r="Q491">
            <v>50</v>
          </cell>
          <cell r="R491">
            <v>0</v>
          </cell>
          <cell r="S491">
            <v>50</v>
          </cell>
        </row>
        <row r="492">
          <cell r="A492">
            <v>2000050891</v>
          </cell>
          <cell r="B492">
            <v>44460</v>
          </cell>
          <cell r="C492" t="str">
            <v>CITY OF FAYETTEVILLE</v>
          </cell>
          <cell r="D492" t="str">
            <v>6</v>
          </cell>
          <cell r="E492" t="str">
            <v>P2022_URBAN STATE MATCH</v>
          </cell>
          <cell r="F492" t="str">
            <v>36231.3.12.3</v>
          </cell>
          <cell r="G492" t="str">
            <v>#</v>
          </cell>
          <cell r="H492" t="str">
            <v>7/1/2020</v>
          </cell>
          <cell r="I492" t="str">
            <v>6/30/2022</v>
          </cell>
          <cell r="J492">
            <v>272550</v>
          </cell>
          <cell r="K492">
            <v>0</v>
          </cell>
          <cell r="L492">
            <v>0</v>
          </cell>
          <cell r="M492">
            <v>1</v>
          </cell>
          <cell r="N492">
            <v>272550</v>
          </cell>
          <cell r="O492">
            <v>290720</v>
          </cell>
          <cell r="P492">
            <v>0</v>
          </cell>
          <cell r="Q492">
            <v>0</v>
          </cell>
          <cell r="R492">
            <v>7.5</v>
          </cell>
          <cell r="S492">
            <v>7.5</v>
          </cell>
        </row>
        <row r="493">
          <cell r="A493">
            <v>2000051058</v>
          </cell>
          <cell r="B493">
            <v>44467</v>
          </cell>
          <cell r="C493" t="str">
            <v>CITY OF JACKSONVILLE</v>
          </cell>
          <cell r="D493" t="str">
            <v>3</v>
          </cell>
          <cell r="E493" t="str">
            <v>P2022_URBAN STATE MATCH</v>
          </cell>
          <cell r="F493" t="str">
            <v>36231.17.8.3</v>
          </cell>
          <cell r="G493" t="str">
            <v>DOT-19</v>
          </cell>
          <cell r="H493" t="str">
            <v>7/1/2020</v>
          </cell>
          <cell r="I493" t="str">
            <v>6/30/2022</v>
          </cell>
          <cell r="J493">
            <v>42140</v>
          </cell>
          <cell r="K493">
            <v>0</v>
          </cell>
          <cell r="L493">
            <v>0</v>
          </cell>
          <cell r="M493">
            <v>1</v>
          </cell>
          <cell r="N493">
            <v>42140</v>
          </cell>
          <cell r="O493">
            <v>42140</v>
          </cell>
          <cell r="P493">
            <v>0</v>
          </cell>
          <cell r="Q493">
            <v>0</v>
          </cell>
          <cell r="R493">
            <v>10</v>
          </cell>
          <cell r="S493">
            <v>10</v>
          </cell>
        </row>
        <row r="494">
          <cell r="A494">
            <v>2000051059</v>
          </cell>
          <cell r="B494">
            <v>44467</v>
          </cell>
          <cell r="C494" t="str">
            <v>GASTON COUNTY</v>
          </cell>
          <cell r="D494" t="str">
            <v>12</v>
          </cell>
          <cell r="E494" t="str">
            <v>P2022_CAPITAL</v>
          </cell>
          <cell r="F494" t="str">
            <v>44637.11.2.4</v>
          </cell>
          <cell r="G494" t="str">
            <v>20.526</v>
          </cell>
          <cell r="H494" t="str">
            <v>7/1/2021</v>
          </cell>
          <cell r="I494" t="str">
            <v>6/30/2022</v>
          </cell>
          <cell r="J494">
            <v>39676</v>
          </cell>
          <cell r="K494">
            <v>0</v>
          </cell>
          <cell r="L494">
            <v>0</v>
          </cell>
          <cell r="M494">
            <v>1</v>
          </cell>
          <cell r="N494">
            <v>47816</v>
          </cell>
          <cell r="O494">
            <v>39676</v>
          </cell>
          <cell r="P494">
            <v>0</v>
          </cell>
          <cell r="Q494">
            <v>80</v>
          </cell>
          <cell r="R494">
            <v>10</v>
          </cell>
          <cell r="S494">
            <v>10</v>
          </cell>
        </row>
        <row r="495">
          <cell r="A495">
            <v>2000051070</v>
          </cell>
          <cell r="B495">
            <v>44467</v>
          </cell>
          <cell r="C495" t="str">
            <v>GASTON COUNTY</v>
          </cell>
          <cell r="D495" t="str">
            <v>12</v>
          </cell>
          <cell r="E495" t="str">
            <v>P2022_CAPITAL</v>
          </cell>
          <cell r="F495" t="str">
            <v>44637.11.2.3</v>
          </cell>
          <cell r="G495" t="str">
            <v>20.526</v>
          </cell>
          <cell r="H495" t="str">
            <v>7/1/2021</v>
          </cell>
          <cell r="I495" t="str">
            <v>6/30/2022</v>
          </cell>
          <cell r="J495">
            <v>779400</v>
          </cell>
          <cell r="K495">
            <v>0</v>
          </cell>
          <cell r="L495">
            <v>0</v>
          </cell>
          <cell r="M495">
            <v>1</v>
          </cell>
          <cell r="N495">
            <v>779400</v>
          </cell>
          <cell r="O495">
            <v>779400</v>
          </cell>
          <cell r="P495">
            <v>0</v>
          </cell>
          <cell r="Q495">
            <v>80</v>
          </cell>
          <cell r="R495">
            <v>10</v>
          </cell>
          <cell r="S495">
            <v>10</v>
          </cell>
        </row>
        <row r="496">
          <cell r="A496">
            <v>2000051110</v>
          </cell>
          <cell r="B496">
            <v>44467</v>
          </cell>
          <cell r="C496" t="str">
            <v>TRIANGLE J COUNCIL OF GOVERNMENTS</v>
          </cell>
          <cell r="D496" t="str">
            <v>5</v>
          </cell>
          <cell r="E496" t="str">
            <v>P2022_RIDESHARE</v>
          </cell>
          <cell r="F496" t="str">
            <v>36225.9.16.2</v>
          </cell>
          <cell r="G496" t="str">
            <v>#</v>
          </cell>
          <cell r="H496" t="str">
            <v>7/1/2021</v>
          </cell>
          <cell r="I496" t="str">
            <v>6/30/2022</v>
          </cell>
          <cell r="J496">
            <v>407588</v>
          </cell>
          <cell r="K496">
            <v>0</v>
          </cell>
          <cell r="L496">
            <v>0</v>
          </cell>
          <cell r="M496">
            <v>1</v>
          </cell>
          <cell r="N496">
            <v>407588</v>
          </cell>
          <cell r="O496">
            <v>407588</v>
          </cell>
          <cell r="P496">
            <v>0</v>
          </cell>
          <cell r="Q496">
            <v>0</v>
          </cell>
          <cell r="R496">
            <v>50</v>
          </cell>
          <cell r="S496">
            <v>50</v>
          </cell>
        </row>
        <row r="497">
          <cell r="A497">
            <v>2000051201</v>
          </cell>
          <cell r="B497">
            <v>44467</v>
          </cell>
          <cell r="C497" t="str">
            <v>CITY OF CHARLOTTE</v>
          </cell>
          <cell r="D497" t="str">
            <v>10</v>
          </cell>
          <cell r="E497" t="str">
            <v>P2022_RIDESHARE</v>
          </cell>
          <cell r="F497" t="str">
            <v>36225.1.20.1</v>
          </cell>
          <cell r="G497" t="str">
            <v>#</v>
          </cell>
          <cell r="H497" t="str">
            <v>7/1/2021</v>
          </cell>
          <cell r="I497" t="str">
            <v>6/30/2022</v>
          </cell>
          <cell r="J497">
            <v>137683</v>
          </cell>
          <cell r="K497">
            <v>0</v>
          </cell>
          <cell r="L497">
            <v>0</v>
          </cell>
          <cell r="M497">
            <v>1</v>
          </cell>
          <cell r="N497">
            <v>137683</v>
          </cell>
          <cell r="O497">
            <v>137683</v>
          </cell>
          <cell r="P497">
            <v>0</v>
          </cell>
          <cell r="Q497">
            <v>0</v>
          </cell>
          <cell r="R497">
            <v>50</v>
          </cell>
          <cell r="S497">
            <v>50</v>
          </cell>
        </row>
        <row r="498">
          <cell r="A498">
            <v>2000051202</v>
          </cell>
          <cell r="B498">
            <v>44467</v>
          </cell>
          <cell r="C498" t="str">
            <v>KERR AREA TRANSPORTATION</v>
          </cell>
          <cell r="D498" t="str">
            <v>5</v>
          </cell>
          <cell r="E498" t="str">
            <v>P2022_RURAL STATE OPER</v>
          </cell>
          <cell r="F498" t="str">
            <v>36223.95.6.2</v>
          </cell>
          <cell r="G498" t="str">
            <v>#</v>
          </cell>
          <cell r="H498" t="str">
            <v>7/1/2021</v>
          </cell>
          <cell r="I498" t="str">
            <v>9/30/2022</v>
          </cell>
          <cell r="J498">
            <v>221283</v>
          </cell>
          <cell r="K498">
            <v>0</v>
          </cell>
          <cell r="L498">
            <v>0</v>
          </cell>
          <cell r="M498">
            <v>1</v>
          </cell>
          <cell r="N498">
            <v>221283</v>
          </cell>
          <cell r="O498">
            <v>221283</v>
          </cell>
          <cell r="P498">
            <v>0</v>
          </cell>
          <cell r="Q498">
            <v>0</v>
          </cell>
          <cell r="R498">
            <v>50</v>
          </cell>
          <cell r="S498">
            <v>50</v>
          </cell>
        </row>
        <row r="499">
          <cell r="A499">
            <v>2000051203</v>
          </cell>
          <cell r="B499">
            <v>44467</v>
          </cell>
          <cell r="C499" t="str">
            <v>CITY OF CHARLOTTE</v>
          </cell>
          <cell r="D499" t="str">
            <v>10</v>
          </cell>
          <cell r="E499" t="str">
            <v>P2022_URBAN STATE MATCH</v>
          </cell>
          <cell r="F499" t="str">
            <v>36231.14.15.3</v>
          </cell>
          <cell r="G499" t="str">
            <v>#</v>
          </cell>
          <cell r="H499" t="str">
            <v>7/1/2020</v>
          </cell>
          <cell r="I499" t="str">
            <v>6/30/2022</v>
          </cell>
          <cell r="J499">
            <v>249498</v>
          </cell>
          <cell r="K499">
            <v>0</v>
          </cell>
          <cell r="L499">
            <v>0</v>
          </cell>
          <cell r="M499">
            <v>1</v>
          </cell>
          <cell r="N499">
            <v>249498</v>
          </cell>
          <cell r="O499">
            <v>249498</v>
          </cell>
          <cell r="P499">
            <v>0</v>
          </cell>
          <cell r="Q499">
            <v>0</v>
          </cell>
          <cell r="R499">
            <v>10</v>
          </cell>
          <cell r="S499">
            <v>10</v>
          </cell>
        </row>
        <row r="500">
          <cell r="A500">
            <v>2000051204</v>
          </cell>
          <cell r="B500">
            <v>44467</v>
          </cell>
          <cell r="C500" t="str">
            <v>CITY OF CHARLOTTE</v>
          </cell>
          <cell r="D500" t="str">
            <v>10</v>
          </cell>
          <cell r="E500" t="str">
            <v>P2022_URBAN STATE MATCH</v>
          </cell>
          <cell r="F500" t="str">
            <v>36231.14.15.5</v>
          </cell>
          <cell r="G500" t="str">
            <v>DOT-19</v>
          </cell>
          <cell r="H500" t="str">
            <v>7/1/2020</v>
          </cell>
          <cell r="I500" t="str">
            <v>6/30/2022</v>
          </cell>
          <cell r="J500">
            <v>822163</v>
          </cell>
          <cell r="K500">
            <v>0</v>
          </cell>
          <cell r="L500">
            <v>0</v>
          </cell>
          <cell r="M500">
            <v>1</v>
          </cell>
          <cell r="N500">
            <v>822163</v>
          </cell>
          <cell r="O500">
            <v>822163</v>
          </cell>
          <cell r="P500">
            <v>0</v>
          </cell>
          <cell r="Q500">
            <v>0</v>
          </cell>
          <cell r="R500">
            <v>10</v>
          </cell>
          <cell r="S500">
            <v>10</v>
          </cell>
        </row>
        <row r="501">
          <cell r="A501">
            <v>2000051205</v>
          </cell>
          <cell r="B501">
            <v>44467</v>
          </cell>
          <cell r="C501" t="str">
            <v>CITY OF CHARLOTTE</v>
          </cell>
          <cell r="D501" t="str">
            <v>10</v>
          </cell>
          <cell r="E501" t="str">
            <v>P2022_URBAN STATE MATCH</v>
          </cell>
          <cell r="F501" t="str">
            <v>36231.14.15.4</v>
          </cell>
          <cell r="G501" t="str">
            <v>#</v>
          </cell>
          <cell r="H501" t="str">
            <v>7/1/2020</v>
          </cell>
          <cell r="I501" t="str">
            <v>6/30/2022</v>
          </cell>
          <cell r="J501">
            <v>741600</v>
          </cell>
          <cell r="K501">
            <v>0</v>
          </cell>
          <cell r="L501">
            <v>0</v>
          </cell>
          <cell r="M501">
            <v>1</v>
          </cell>
          <cell r="N501">
            <v>741600</v>
          </cell>
          <cell r="O501">
            <v>741600</v>
          </cell>
          <cell r="P501">
            <v>0</v>
          </cell>
          <cell r="Q501">
            <v>0</v>
          </cell>
          <cell r="R501">
            <v>10</v>
          </cell>
          <cell r="S501">
            <v>10</v>
          </cell>
        </row>
        <row r="502">
          <cell r="A502">
            <v>2000051206</v>
          </cell>
          <cell r="B502">
            <v>44467</v>
          </cell>
          <cell r="C502" t="str">
            <v>CITY OF ROCKY MOUNT</v>
          </cell>
          <cell r="D502" t="str">
            <v>4</v>
          </cell>
          <cell r="E502" t="str">
            <v>P2022_5311_ADMIN</v>
          </cell>
          <cell r="F502" t="str">
            <v>36233.24.20.1</v>
          </cell>
          <cell r="G502" t="str">
            <v>20.509</v>
          </cell>
          <cell r="H502" t="str">
            <v>7/1/2021</v>
          </cell>
          <cell r="I502" t="str">
            <v>6/30/2022</v>
          </cell>
          <cell r="J502">
            <v>300574</v>
          </cell>
          <cell r="K502">
            <v>0</v>
          </cell>
          <cell r="L502">
            <v>0</v>
          </cell>
          <cell r="M502">
            <v>1</v>
          </cell>
          <cell r="N502">
            <v>300574</v>
          </cell>
          <cell r="O502">
            <v>300574</v>
          </cell>
          <cell r="P502">
            <v>0</v>
          </cell>
          <cell r="Q502">
            <v>80</v>
          </cell>
          <cell r="R502">
            <v>5</v>
          </cell>
          <cell r="S502">
            <v>15</v>
          </cell>
        </row>
        <row r="503">
          <cell r="A503">
            <v>2000051207</v>
          </cell>
          <cell r="B503">
            <v>44467</v>
          </cell>
          <cell r="C503" t="str">
            <v>IREDELL COUNTY</v>
          </cell>
          <cell r="D503" t="str">
            <v>12</v>
          </cell>
          <cell r="E503" t="str">
            <v>P2021_5307_SUBS _OPER</v>
          </cell>
          <cell r="F503" t="str">
            <v>36231.32.4.2</v>
          </cell>
          <cell r="G503" t="str">
            <v>20.507</v>
          </cell>
          <cell r="H503" t="str">
            <v>7/1/2020</v>
          </cell>
          <cell r="I503" t="str">
            <v>6/30/2021</v>
          </cell>
          <cell r="J503">
            <v>309292</v>
          </cell>
          <cell r="K503">
            <v>0</v>
          </cell>
          <cell r="L503">
            <v>0</v>
          </cell>
          <cell r="M503">
            <v>1</v>
          </cell>
          <cell r="N503">
            <v>309292</v>
          </cell>
          <cell r="O503">
            <v>309292</v>
          </cell>
          <cell r="P503">
            <v>0</v>
          </cell>
          <cell r="Q503">
            <v>50</v>
          </cell>
          <cell r="R503">
            <v>0</v>
          </cell>
          <cell r="S503">
            <v>50</v>
          </cell>
        </row>
        <row r="504">
          <cell r="A504">
            <v>2000051306</v>
          </cell>
          <cell r="B504">
            <v>44467</v>
          </cell>
          <cell r="C504" t="str">
            <v>UNION COUNTY</v>
          </cell>
          <cell r="D504" t="str">
            <v>10</v>
          </cell>
          <cell r="E504" t="str">
            <v>P2022_5311_ADMIN</v>
          </cell>
          <cell r="F504" t="str">
            <v>36233.105.21.1</v>
          </cell>
          <cell r="G504" t="str">
            <v>20.509</v>
          </cell>
          <cell r="H504" t="str">
            <v>7/1/2021</v>
          </cell>
          <cell r="I504" t="str">
            <v>6/30/2022</v>
          </cell>
          <cell r="J504">
            <v>201271</v>
          </cell>
          <cell r="K504">
            <v>0</v>
          </cell>
          <cell r="L504">
            <v>0</v>
          </cell>
          <cell r="M504">
            <v>1</v>
          </cell>
          <cell r="N504">
            <v>201271</v>
          </cell>
          <cell r="O504">
            <v>201271</v>
          </cell>
          <cell r="P504">
            <v>0</v>
          </cell>
          <cell r="Q504">
            <v>80</v>
          </cell>
          <cell r="R504">
            <v>5</v>
          </cell>
          <cell r="S504">
            <v>15</v>
          </cell>
        </row>
        <row r="505">
          <cell r="A505">
            <v>2000051307</v>
          </cell>
          <cell r="B505">
            <v>44467</v>
          </cell>
          <cell r="C505" t="str">
            <v>RUTHERFORD COUNTY SENIOR CENTER</v>
          </cell>
          <cell r="D505" t="str">
            <v>13</v>
          </cell>
          <cell r="E505" t="str">
            <v>P2022_5310_CAPITAL</v>
          </cell>
          <cell r="F505" t="str">
            <v>51001.98.6.3</v>
          </cell>
          <cell r="G505" t="str">
            <v>20.513</v>
          </cell>
          <cell r="H505" t="str">
            <v>7/1/2021</v>
          </cell>
          <cell r="I505" t="str">
            <v>6/30/2022</v>
          </cell>
          <cell r="J505">
            <v>85500</v>
          </cell>
          <cell r="K505">
            <v>0</v>
          </cell>
          <cell r="L505">
            <v>0</v>
          </cell>
          <cell r="M505">
            <v>1</v>
          </cell>
          <cell r="N505">
            <v>76000</v>
          </cell>
          <cell r="O505">
            <v>85500</v>
          </cell>
          <cell r="P505">
            <v>0</v>
          </cell>
          <cell r="Q505">
            <v>80</v>
          </cell>
          <cell r="R505">
            <v>10</v>
          </cell>
          <cell r="S505">
            <v>10</v>
          </cell>
        </row>
        <row r="506">
          <cell r="A506">
            <v>2000051308</v>
          </cell>
          <cell r="B506">
            <v>44467</v>
          </cell>
          <cell r="C506" t="str">
            <v>CHATHAM COUNTY COUNCIL ON AGING</v>
          </cell>
          <cell r="D506" t="str">
            <v>8</v>
          </cell>
          <cell r="E506" t="str">
            <v>P2022_5310_CAPITAL</v>
          </cell>
          <cell r="F506" t="str">
            <v>51001.78.8.3</v>
          </cell>
          <cell r="G506" t="str">
            <v>20.513</v>
          </cell>
          <cell r="H506" t="str">
            <v>7/1/2021</v>
          </cell>
          <cell r="I506" t="str">
            <v>6/30/2022</v>
          </cell>
          <cell r="J506">
            <v>279000</v>
          </cell>
          <cell r="K506">
            <v>0</v>
          </cell>
          <cell r="L506">
            <v>0</v>
          </cell>
          <cell r="M506">
            <v>1</v>
          </cell>
          <cell r="N506">
            <v>279000</v>
          </cell>
          <cell r="O506">
            <v>279000</v>
          </cell>
          <cell r="P506">
            <v>0</v>
          </cell>
          <cell r="Q506">
            <v>80</v>
          </cell>
          <cell r="R506">
            <v>10</v>
          </cell>
          <cell r="S506">
            <v>10</v>
          </cell>
        </row>
        <row r="507">
          <cell r="A507">
            <v>2000051309</v>
          </cell>
          <cell r="B507">
            <v>44467</v>
          </cell>
          <cell r="C507" t="str">
            <v>JOHNSTON COUNTY INDUSTRIES INC</v>
          </cell>
          <cell r="D507" t="str">
            <v>4</v>
          </cell>
          <cell r="E507" t="str">
            <v>P2022_5310_CAPITAL</v>
          </cell>
          <cell r="F507" t="str">
            <v>51001.74.8.3</v>
          </cell>
          <cell r="G507" t="str">
            <v>20.513</v>
          </cell>
          <cell r="H507" t="str">
            <v>7/1/2021</v>
          </cell>
          <cell r="I507" t="str">
            <v>6/30/2022</v>
          </cell>
          <cell r="J507">
            <v>94500</v>
          </cell>
          <cell r="K507">
            <v>0</v>
          </cell>
          <cell r="L507">
            <v>0</v>
          </cell>
          <cell r="M507">
            <v>1</v>
          </cell>
          <cell r="N507">
            <v>94500</v>
          </cell>
          <cell r="O507">
            <v>94500</v>
          </cell>
          <cell r="P507">
            <v>0</v>
          </cell>
          <cell r="Q507">
            <v>80</v>
          </cell>
          <cell r="R507">
            <v>10</v>
          </cell>
          <cell r="S507">
            <v>10</v>
          </cell>
        </row>
        <row r="508">
          <cell r="A508">
            <v>2000051420</v>
          </cell>
          <cell r="B508">
            <v>44467</v>
          </cell>
          <cell r="C508" t="str">
            <v>ADTS OF ROCKINGHAM COUNTY</v>
          </cell>
          <cell r="D508" t="str">
            <v>7</v>
          </cell>
          <cell r="E508" t="str">
            <v>P2022_5311_ADMIN</v>
          </cell>
          <cell r="F508" t="str">
            <v>36233.86.24.1</v>
          </cell>
          <cell r="G508" t="str">
            <v>20.509</v>
          </cell>
          <cell r="H508" t="str">
            <v>7/1/2021</v>
          </cell>
          <cell r="I508" t="str">
            <v>6/30/2022</v>
          </cell>
          <cell r="J508">
            <v>294004</v>
          </cell>
          <cell r="K508">
            <v>0</v>
          </cell>
          <cell r="L508">
            <v>0</v>
          </cell>
          <cell r="M508">
            <v>1</v>
          </cell>
          <cell r="N508">
            <v>276710</v>
          </cell>
          <cell r="O508">
            <v>294004</v>
          </cell>
          <cell r="P508">
            <v>0</v>
          </cell>
          <cell r="Q508">
            <v>80</v>
          </cell>
          <cell r="R508">
            <v>5</v>
          </cell>
          <cell r="S508">
            <v>15</v>
          </cell>
        </row>
        <row r="509">
          <cell r="A509">
            <v>2000051421</v>
          </cell>
          <cell r="B509">
            <v>44467</v>
          </cell>
          <cell r="C509" t="str">
            <v>CITY OF WINSTON SALEM</v>
          </cell>
          <cell r="D509" t="str">
            <v>9</v>
          </cell>
          <cell r="E509" t="str">
            <v>P2022_URBAN STATE MATCH</v>
          </cell>
          <cell r="F509" t="str">
            <v>36231.20.9.3</v>
          </cell>
          <cell r="G509" t="str">
            <v>DOT-19</v>
          </cell>
          <cell r="H509" t="str">
            <v>7/1/2021</v>
          </cell>
          <cell r="I509" t="str">
            <v>6/30/2022</v>
          </cell>
          <cell r="J509">
            <v>81787</v>
          </cell>
          <cell r="K509">
            <v>0</v>
          </cell>
          <cell r="L509">
            <v>0</v>
          </cell>
          <cell r="M509">
            <v>1</v>
          </cell>
          <cell r="N509">
            <v>81787</v>
          </cell>
          <cell r="O509">
            <v>81787</v>
          </cell>
          <cell r="P509">
            <v>0</v>
          </cell>
          <cell r="Q509">
            <v>0</v>
          </cell>
          <cell r="R509">
            <v>10</v>
          </cell>
          <cell r="S509">
            <v>10</v>
          </cell>
        </row>
        <row r="510">
          <cell r="A510">
            <v>2000051422</v>
          </cell>
          <cell r="B510">
            <v>44467</v>
          </cell>
          <cell r="C510" t="str">
            <v>THE WORKSHOP OF DAVIDSON INC</v>
          </cell>
          <cell r="D510" t="str">
            <v>9</v>
          </cell>
          <cell r="E510" t="str">
            <v>P2022_5310_CAPITAL</v>
          </cell>
          <cell r="F510" t="str">
            <v>51001.63.9.3</v>
          </cell>
          <cell r="G510" t="str">
            <v>20.513</v>
          </cell>
          <cell r="H510" t="str">
            <v>7/1/2021</v>
          </cell>
          <cell r="I510" t="str">
            <v>6/30/2022</v>
          </cell>
          <cell r="J510">
            <v>117000</v>
          </cell>
          <cell r="K510">
            <v>0</v>
          </cell>
          <cell r="L510">
            <v>0</v>
          </cell>
          <cell r="M510">
            <v>1</v>
          </cell>
          <cell r="N510">
            <v>117000</v>
          </cell>
          <cell r="O510">
            <v>117000</v>
          </cell>
          <cell r="P510">
            <v>0</v>
          </cell>
          <cell r="Q510">
            <v>80</v>
          </cell>
          <cell r="R510">
            <v>10</v>
          </cell>
          <cell r="S510">
            <v>10</v>
          </cell>
        </row>
        <row r="511">
          <cell r="A511">
            <v>2000051423</v>
          </cell>
          <cell r="B511">
            <v>44467</v>
          </cell>
          <cell r="C511" t="str">
            <v>CITY OF ROCKY MOUNT</v>
          </cell>
          <cell r="D511" t="str">
            <v>4</v>
          </cell>
          <cell r="E511" t="str">
            <v>P2022_CAPITAL</v>
          </cell>
          <cell r="F511" t="str">
            <v>44637.66.7.3</v>
          </cell>
          <cell r="G511" t="str">
            <v>20.526</v>
          </cell>
          <cell r="H511" t="str">
            <v>7/1/2021</v>
          </cell>
          <cell r="I511" t="str">
            <v>6/30/2022</v>
          </cell>
          <cell r="J511">
            <v>59850</v>
          </cell>
          <cell r="K511">
            <v>0</v>
          </cell>
          <cell r="L511">
            <v>0</v>
          </cell>
          <cell r="M511">
            <v>1</v>
          </cell>
          <cell r="N511">
            <v>59850</v>
          </cell>
          <cell r="O511">
            <v>59850</v>
          </cell>
          <cell r="P511">
            <v>0</v>
          </cell>
          <cell r="Q511">
            <v>80</v>
          </cell>
          <cell r="R511">
            <v>10</v>
          </cell>
          <cell r="S511">
            <v>10</v>
          </cell>
        </row>
        <row r="512">
          <cell r="A512">
            <v>2000051424</v>
          </cell>
          <cell r="B512">
            <v>44467</v>
          </cell>
          <cell r="C512" t="str">
            <v>COMMUNITY AND SENIOR SERVICES OF</v>
          </cell>
          <cell r="D512" t="str">
            <v>4</v>
          </cell>
          <cell r="E512" t="str">
            <v>P2022_5310_CAPITAL</v>
          </cell>
          <cell r="F512" t="str">
            <v>51001.75.8.3</v>
          </cell>
          <cell r="G512" t="str">
            <v>20.513</v>
          </cell>
          <cell r="H512" t="str">
            <v>7/1/2021</v>
          </cell>
          <cell r="I512" t="str">
            <v>6/30/2022</v>
          </cell>
          <cell r="J512">
            <v>85500</v>
          </cell>
          <cell r="K512">
            <v>0</v>
          </cell>
          <cell r="L512">
            <v>0</v>
          </cell>
          <cell r="M512">
            <v>1</v>
          </cell>
          <cell r="N512">
            <v>85500</v>
          </cell>
          <cell r="O512">
            <v>85500</v>
          </cell>
          <cell r="P512">
            <v>0</v>
          </cell>
          <cell r="Q512">
            <v>80</v>
          </cell>
          <cell r="R512">
            <v>10</v>
          </cell>
          <cell r="S512">
            <v>10</v>
          </cell>
        </row>
        <row r="513">
          <cell r="A513">
            <v>2000051538</v>
          </cell>
          <cell r="B513">
            <v>44467</v>
          </cell>
          <cell r="C513" t="str">
            <v>ONSLOW UNITED TRANSIT</v>
          </cell>
          <cell r="D513" t="str">
            <v>3</v>
          </cell>
          <cell r="E513" t="str">
            <v>P2022_5310_OPERATING</v>
          </cell>
          <cell r="F513" t="str">
            <v>51001.52.8.2</v>
          </cell>
          <cell r="G513" t="str">
            <v>20.513</v>
          </cell>
          <cell r="H513" t="str">
            <v>7/1/2021</v>
          </cell>
          <cell r="I513" t="str">
            <v>6/30/2022</v>
          </cell>
          <cell r="J513">
            <v>12500</v>
          </cell>
          <cell r="K513">
            <v>0</v>
          </cell>
          <cell r="L513">
            <v>0</v>
          </cell>
          <cell r="M513">
            <v>1</v>
          </cell>
          <cell r="N513">
            <v>12500</v>
          </cell>
          <cell r="O513">
            <v>12500</v>
          </cell>
          <cell r="P513">
            <v>0</v>
          </cell>
          <cell r="Q513">
            <v>50</v>
          </cell>
          <cell r="R513">
            <v>0</v>
          </cell>
          <cell r="S513">
            <v>50</v>
          </cell>
        </row>
        <row r="514">
          <cell r="A514">
            <v>2000051580</v>
          </cell>
          <cell r="B514">
            <v>44467</v>
          </cell>
          <cell r="C514" t="str">
            <v>PENDER ADULT SERVICES, INC.</v>
          </cell>
          <cell r="D514" t="str">
            <v>3</v>
          </cell>
          <cell r="E514" t="str">
            <v>P2022_5310_OPERATING</v>
          </cell>
          <cell r="F514" t="str">
            <v>51001.76.8.2</v>
          </cell>
          <cell r="G514" t="str">
            <v>20.513</v>
          </cell>
          <cell r="H514" t="str">
            <v>7/1/2021</v>
          </cell>
          <cell r="I514" t="str">
            <v>6/30/2022</v>
          </cell>
          <cell r="J514">
            <v>90000</v>
          </cell>
          <cell r="K514">
            <v>0</v>
          </cell>
          <cell r="L514">
            <v>0</v>
          </cell>
          <cell r="M514">
            <v>1</v>
          </cell>
          <cell r="N514">
            <v>90000</v>
          </cell>
          <cell r="O514">
            <v>90000</v>
          </cell>
          <cell r="P514">
            <v>0</v>
          </cell>
          <cell r="Q514">
            <v>50</v>
          </cell>
          <cell r="R514">
            <v>0</v>
          </cell>
          <cell r="S514">
            <v>50</v>
          </cell>
        </row>
        <row r="515">
          <cell r="A515">
            <v>2000051581</v>
          </cell>
          <cell r="B515">
            <v>44467</v>
          </cell>
          <cell r="C515" t="str">
            <v>ADTS OF ROCKINGHAM COUNTY</v>
          </cell>
          <cell r="D515" t="str">
            <v>7</v>
          </cell>
          <cell r="E515" t="str">
            <v>P2022_5310_OPERATING</v>
          </cell>
          <cell r="F515" t="str">
            <v>51001.37.10.2</v>
          </cell>
          <cell r="G515" t="str">
            <v>20.513</v>
          </cell>
          <cell r="H515" t="str">
            <v>7/1/2021</v>
          </cell>
          <cell r="I515" t="str">
            <v>6/30/2022</v>
          </cell>
          <cell r="J515">
            <v>100000</v>
          </cell>
          <cell r="K515">
            <v>0</v>
          </cell>
          <cell r="L515">
            <v>0</v>
          </cell>
          <cell r="M515">
            <v>1</v>
          </cell>
          <cell r="N515">
            <v>222500</v>
          </cell>
          <cell r="O515">
            <v>100000</v>
          </cell>
          <cell r="P515">
            <v>0</v>
          </cell>
          <cell r="Q515">
            <v>50</v>
          </cell>
          <cell r="R515">
            <v>0</v>
          </cell>
          <cell r="S515">
            <v>50</v>
          </cell>
        </row>
        <row r="516">
          <cell r="A516">
            <v>2000051582</v>
          </cell>
          <cell r="B516">
            <v>44467</v>
          </cell>
          <cell r="C516" t="str">
            <v>CLAY COUNTY</v>
          </cell>
          <cell r="D516" t="str">
            <v>14</v>
          </cell>
          <cell r="E516" t="str">
            <v>P2022_5310_OPERATING</v>
          </cell>
          <cell r="F516" t="str">
            <v>51001.29.10.2</v>
          </cell>
          <cell r="G516" t="str">
            <v>20.513</v>
          </cell>
          <cell r="H516" t="str">
            <v>7/1/2021</v>
          </cell>
          <cell r="I516" t="str">
            <v>6/30/2022</v>
          </cell>
          <cell r="J516">
            <v>40000</v>
          </cell>
          <cell r="K516">
            <v>0</v>
          </cell>
          <cell r="L516">
            <v>0</v>
          </cell>
          <cell r="M516">
            <v>1</v>
          </cell>
          <cell r="N516">
            <v>40000</v>
          </cell>
          <cell r="O516">
            <v>40000</v>
          </cell>
          <cell r="P516">
            <v>0</v>
          </cell>
          <cell r="Q516">
            <v>50</v>
          </cell>
          <cell r="R516">
            <v>0</v>
          </cell>
          <cell r="S516">
            <v>50</v>
          </cell>
        </row>
        <row r="517">
          <cell r="A517">
            <v>2000051583</v>
          </cell>
          <cell r="B517">
            <v>44467</v>
          </cell>
          <cell r="C517" t="str">
            <v>CHEROKEE COUNTY</v>
          </cell>
          <cell r="D517" t="str">
            <v>14</v>
          </cell>
          <cell r="E517" t="str">
            <v>P2022_5310_OPERATING</v>
          </cell>
          <cell r="F517" t="str">
            <v>51001.30.10.2</v>
          </cell>
          <cell r="G517" t="str">
            <v>20.513</v>
          </cell>
          <cell r="H517" t="str">
            <v>7/1/2021</v>
          </cell>
          <cell r="I517" t="str">
            <v>6/30/2022</v>
          </cell>
          <cell r="J517">
            <v>44218</v>
          </cell>
          <cell r="K517">
            <v>0</v>
          </cell>
          <cell r="L517">
            <v>0</v>
          </cell>
          <cell r="M517">
            <v>1</v>
          </cell>
          <cell r="N517">
            <v>44218</v>
          </cell>
          <cell r="O517">
            <v>44218</v>
          </cell>
          <cell r="P517">
            <v>0</v>
          </cell>
          <cell r="Q517">
            <v>50</v>
          </cell>
          <cell r="R517">
            <v>0</v>
          </cell>
          <cell r="S517">
            <v>50</v>
          </cell>
        </row>
        <row r="518">
          <cell r="A518">
            <v>2000051584</v>
          </cell>
          <cell r="B518">
            <v>44467</v>
          </cell>
          <cell r="C518" t="str">
            <v>SWAIN COUNTY FOCAL POINT</v>
          </cell>
          <cell r="D518" t="str">
            <v>14</v>
          </cell>
          <cell r="E518" t="str">
            <v>P2022_5310_OPERATING</v>
          </cell>
          <cell r="F518" t="str">
            <v>51001.27.12.2</v>
          </cell>
          <cell r="G518" t="str">
            <v>20.513</v>
          </cell>
          <cell r="H518" t="str">
            <v>7/1/2021</v>
          </cell>
          <cell r="I518" t="str">
            <v>6/30/2022</v>
          </cell>
          <cell r="J518">
            <v>34484</v>
          </cell>
          <cell r="K518">
            <v>0</v>
          </cell>
          <cell r="L518">
            <v>0</v>
          </cell>
          <cell r="M518">
            <v>1</v>
          </cell>
          <cell r="N518">
            <v>34484</v>
          </cell>
          <cell r="O518">
            <v>34484</v>
          </cell>
          <cell r="P518">
            <v>0</v>
          </cell>
          <cell r="Q518">
            <v>50</v>
          </cell>
          <cell r="R518">
            <v>0</v>
          </cell>
          <cell r="S518">
            <v>50</v>
          </cell>
        </row>
        <row r="519">
          <cell r="A519">
            <v>2000051585</v>
          </cell>
          <cell r="B519">
            <v>44467</v>
          </cell>
          <cell r="C519" t="str">
            <v>GUILFORD COUNTY</v>
          </cell>
          <cell r="D519" t="str">
            <v>7</v>
          </cell>
          <cell r="E519" t="str">
            <v>P2022_5311_ADMIN</v>
          </cell>
          <cell r="F519" t="str">
            <v>36233.49.16.1</v>
          </cell>
          <cell r="G519" t="str">
            <v>20.509</v>
          </cell>
          <cell r="H519" t="str">
            <v>7/1/2021</v>
          </cell>
          <cell r="I519" t="str">
            <v>6/30/2022</v>
          </cell>
          <cell r="J519">
            <v>165218</v>
          </cell>
          <cell r="K519">
            <v>0</v>
          </cell>
          <cell r="L519">
            <v>0</v>
          </cell>
          <cell r="M519">
            <v>1</v>
          </cell>
          <cell r="N519">
            <v>155500</v>
          </cell>
          <cell r="O519">
            <v>165218</v>
          </cell>
          <cell r="P519">
            <v>0</v>
          </cell>
          <cell r="Q519">
            <v>80</v>
          </cell>
          <cell r="R519">
            <v>5</v>
          </cell>
          <cell r="S519">
            <v>15</v>
          </cell>
        </row>
        <row r="520">
          <cell r="A520">
            <v>2000051586</v>
          </cell>
          <cell r="B520">
            <v>44467</v>
          </cell>
          <cell r="C520" t="str">
            <v>CHATHAM TRANSIT NETWORK</v>
          </cell>
          <cell r="D520" t="str">
            <v>8</v>
          </cell>
          <cell r="E520" t="str">
            <v>P2022_5310_OPERATING</v>
          </cell>
          <cell r="F520" t="str">
            <v>51001.10.15.2</v>
          </cell>
          <cell r="G520" t="str">
            <v>20.513</v>
          </cell>
          <cell r="H520" t="str">
            <v>7/1/2021</v>
          </cell>
          <cell r="I520" t="str">
            <v>6/30/2022</v>
          </cell>
          <cell r="J520">
            <v>90000</v>
          </cell>
          <cell r="K520">
            <v>0</v>
          </cell>
          <cell r="L520">
            <v>0</v>
          </cell>
          <cell r="M520">
            <v>1</v>
          </cell>
          <cell r="N520">
            <v>90000</v>
          </cell>
          <cell r="O520">
            <v>90000</v>
          </cell>
          <cell r="P520">
            <v>0</v>
          </cell>
          <cell r="Q520">
            <v>50</v>
          </cell>
          <cell r="R520">
            <v>0</v>
          </cell>
          <cell r="S520">
            <v>50</v>
          </cell>
        </row>
        <row r="521">
          <cell r="A521">
            <v>2000051587</v>
          </cell>
          <cell r="B521">
            <v>44467</v>
          </cell>
          <cell r="C521" t="str">
            <v>MONARCH</v>
          </cell>
          <cell r="D521" t="str">
            <v>10</v>
          </cell>
          <cell r="E521" t="str">
            <v>P2022_5310_CAPITAL</v>
          </cell>
          <cell r="F521" t="str">
            <v>51001.47.9.7</v>
          </cell>
          <cell r="G521" t="str">
            <v>20.513</v>
          </cell>
          <cell r="H521" t="str">
            <v>7/1/2021</v>
          </cell>
          <cell r="I521" t="str">
            <v>6/30/2022</v>
          </cell>
          <cell r="J521">
            <v>34029</v>
          </cell>
          <cell r="K521">
            <v>0</v>
          </cell>
          <cell r="L521">
            <v>0</v>
          </cell>
          <cell r="M521">
            <v>1</v>
          </cell>
          <cell r="N521">
            <v>30248</v>
          </cell>
          <cell r="O521">
            <v>34029</v>
          </cell>
          <cell r="P521">
            <v>0</v>
          </cell>
          <cell r="Q521">
            <v>80</v>
          </cell>
          <cell r="R521">
            <v>10</v>
          </cell>
          <cell r="S521">
            <v>10</v>
          </cell>
        </row>
        <row r="522">
          <cell r="A522">
            <v>2000051588</v>
          </cell>
          <cell r="B522">
            <v>44467</v>
          </cell>
          <cell r="C522" t="str">
            <v>MONARCH</v>
          </cell>
          <cell r="D522" t="str">
            <v>10</v>
          </cell>
          <cell r="E522" t="str">
            <v>P2022_5310_CAPITAL</v>
          </cell>
          <cell r="F522" t="str">
            <v>51001.47.9.5</v>
          </cell>
          <cell r="G522" t="str">
            <v>20.513</v>
          </cell>
          <cell r="H522" t="str">
            <v>7/1/2021</v>
          </cell>
          <cell r="I522" t="str">
            <v>6/30/2022</v>
          </cell>
          <cell r="J522">
            <v>77361</v>
          </cell>
          <cell r="K522">
            <v>0</v>
          </cell>
          <cell r="L522">
            <v>0</v>
          </cell>
          <cell r="M522">
            <v>1</v>
          </cell>
          <cell r="N522">
            <v>68766</v>
          </cell>
          <cell r="O522">
            <v>77361</v>
          </cell>
          <cell r="P522">
            <v>0</v>
          </cell>
          <cell r="Q522">
            <v>80</v>
          </cell>
          <cell r="R522">
            <v>10</v>
          </cell>
          <cell r="S522">
            <v>10</v>
          </cell>
        </row>
        <row r="523">
          <cell r="A523">
            <v>2000051589</v>
          </cell>
          <cell r="B523">
            <v>44467</v>
          </cell>
          <cell r="C523" t="str">
            <v>MONARCH</v>
          </cell>
          <cell r="D523" t="str">
            <v>10</v>
          </cell>
          <cell r="E523" t="str">
            <v>P2022_5310_CAPITAL</v>
          </cell>
          <cell r="F523" t="str">
            <v>51001.47.9.8</v>
          </cell>
          <cell r="G523" t="str">
            <v>20.513</v>
          </cell>
          <cell r="H523" t="str">
            <v>7/1/2021</v>
          </cell>
          <cell r="I523" t="str">
            <v>6/30/2022</v>
          </cell>
          <cell r="J523">
            <v>53822</v>
          </cell>
          <cell r="K523">
            <v>0</v>
          </cell>
          <cell r="L523">
            <v>0</v>
          </cell>
          <cell r="M523">
            <v>1</v>
          </cell>
          <cell r="N523">
            <v>47842</v>
          </cell>
          <cell r="O523">
            <v>53822</v>
          </cell>
          <cell r="P523">
            <v>0</v>
          </cell>
          <cell r="Q523">
            <v>80</v>
          </cell>
          <cell r="R523">
            <v>10</v>
          </cell>
          <cell r="S523">
            <v>10</v>
          </cell>
        </row>
        <row r="524">
          <cell r="A524">
            <v>2000051590</v>
          </cell>
          <cell r="B524">
            <v>44467</v>
          </cell>
          <cell r="C524" t="str">
            <v>MONARCH</v>
          </cell>
          <cell r="D524" t="str">
            <v>10</v>
          </cell>
          <cell r="E524" t="str">
            <v>P2022_5310_CAPITAL</v>
          </cell>
          <cell r="F524" t="str">
            <v>51001.47.9.4</v>
          </cell>
          <cell r="G524" t="str">
            <v>20.513</v>
          </cell>
          <cell r="H524" t="str">
            <v>7/1/2021</v>
          </cell>
          <cell r="I524" t="str">
            <v>6/30/2022</v>
          </cell>
          <cell r="J524">
            <v>69862</v>
          </cell>
          <cell r="K524">
            <v>0</v>
          </cell>
          <cell r="L524">
            <v>0</v>
          </cell>
          <cell r="M524">
            <v>1</v>
          </cell>
          <cell r="N524">
            <v>62100</v>
          </cell>
          <cell r="O524">
            <v>69862</v>
          </cell>
          <cell r="P524">
            <v>0</v>
          </cell>
          <cell r="Q524">
            <v>80</v>
          </cell>
          <cell r="R524">
            <v>10</v>
          </cell>
          <cell r="S524">
            <v>10</v>
          </cell>
        </row>
        <row r="525">
          <cell r="A525">
            <v>2000051591</v>
          </cell>
          <cell r="B525">
            <v>44467</v>
          </cell>
          <cell r="C525" t="str">
            <v>MONARCH</v>
          </cell>
          <cell r="D525" t="str">
            <v>10</v>
          </cell>
          <cell r="E525" t="str">
            <v>P2022_5310_CAPITAL</v>
          </cell>
          <cell r="F525" t="str">
            <v>51001.47.9.6</v>
          </cell>
          <cell r="G525" t="str">
            <v>20.513</v>
          </cell>
          <cell r="H525" t="str">
            <v>7/1/2021</v>
          </cell>
          <cell r="I525" t="str">
            <v>6/30/2022</v>
          </cell>
          <cell r="J525">
            <v>138249</v>
          </cell>
          <cell r="K525">
            <v>0</v>
          </cell>
          <cell r="L525">
            <v>0</v>
          </cell>
          <cell r="M525">
            <v>1</v>
          </cell>
          <cell r="N525">
            <v>122888</v>
          </cell>
          <cell r="O525">
            <v>138249</v>
          </cell>
          <cell r="P525">
            <v>0</v>
          </cell>
          <cell r="Q525">
            <v>80</v>
          </cell>
          <cell r="R525">
            <v>10</v>
          </cell>
          <cell r="S525">
            <v>10</v>
          </cell>
        </row>
        <row r="526">
          <cell r="A526">
            <v>2000051592</v>
          </cell>
          <cell r="B526">
            <v>44467</v>
          </cell>
          <cell r="C526" t="str">
            <v>MONARCH</v>
          </cell>
          <cell r="D526" t="str">
            <v>10</v>
          </cell>
          <cell r="E526" t="str">
            <v>P2022_5310_CAPITAL</v>
          </cell>
          <cell r="F526" t="str">
            <v>51001.47.9.9</v>
          </cell>
          <cell r="G526" t="str">
            <v>20.513</v>
          </cell>
          <cell r="H526" t="str">
            <v>7/1/2021</v>
          </cell>
          <cell r="I526" t="str">
            <v>6/30/2022</v>
          </cell>
          <cell r="J526">
            <v>60255</v>
          </cell>
          <cell r="K526">
            <v>0</v>
          </cell>
          <cell r="L526">
            <v>0</v>
          </cell>
          <cell r="M526">
            <v>1</v>
          </cell>
          <cell r="N526">
            <v>53560</v>
          </cell>
          <cell r="O526">
            <v>60255</v>
          </cell>
          <cell r="P526">
            <v>0</v>
          </cell>
          <cell r="Q526">
            <v>80</v>
          </cell>
          <cell r="R526">
            <v>10</v>
          </cell>
          <cell r="S526">
            <v>10</v>
          </cell>
        </row>
        <row r="527">
          <cell r="A527">
            <v>2000051593</v>
          </cell>
          <cell r="B527">
            <v>44467</v>
          </cell>
          <cell r="C527" t="str">
            <v>Kerr-Tar Regional Council of Governments</v>
          </cell>
          <cell r="D527" t="str">
            <v>5</v>
          </cell>
          <cell r="E527" t="str">
            <v>P2022_5310_CAPITAL</v>
          </cell>
          <cell r="F527" t="str">
            <v>51001.36.9.3</v>
          </cell>
          <cell r="G527" t="str">
            <v>20.513</v>
          </cell>
          <cell r="H527" t="str">
            <v>7/1/2021</v>
          </cell>
          <cell r="I527" t="str">
            <v>6/30/2022</v>
          </cell>
          <cell r="J527">
            <v>270000</v>
          </cell>
          <cell r="K527">
            <v>0</v>
          </cell>
          <cell r="L527">
            <v>0</v>
          </cell>
          <cell r="M527">
            <v>1</v>
          </cell>
          <cell r="N527">
            <v>240000</v>
          </cell>
          <cell r="O527">
            <v>270000</v>
          </cell>
          <cell r="P527">
            <v>0</v>
          </cell>
          <cell r="Q527">
            <v>80</v>
          </cell>
          <cell r="R527">
            <v>10</v>
          </cell>
          <cell r="S527">
            <v>10</v>
          </cell>
        </row>
        <row r="528">
          <cell r="A528">
            <v>2000051595</v>
          </cell>
          <cell r="B528">
            <v>44467</v>
          </cell>
          <cell r="C528" t="str">
            <v>GRANVILLE COUNTY</v>
          </cell>
          <cell r="D528" t="str">
            <v>5</v>
          </cell>
          <cell r="E528" t="str">
            <v>P2022_5310_CAPITAL</v>
          </cell>
          <cell r="F528" t="str">
            <v>51001.7.5.3</v>
          </cell>
          <cell r="G528" t="str">
            <v>20.513</v>
          </cell>
          <cell r="H528" t="str">
            <v>7/1/2021</v>
          </cell>
          <cell r="I528" t="str">
            <v>6/30/2022</v>
          </cell>
          <cell r="J528">
            <v>144900</v>
          </cell>
          <cell r="K528">
            <v>0</v>
          </cell>
          <cell r="L528">
            <v>0</v>
          </cell>
          <cell r="M528">
            <v>1</v>
          </cell>
          <cell r="N528">
            <v>128800</v>
          </cell>
          <cell r="O528">
            <v>144900</v>
          </cell>
          <cell r="P528">
            <v>0</v>
          </cell>
          <cell r="Q528">
            <v>80</v>
          </cell>
          <cell r="R528">
            <v>10</v>
          </cell>
          <cell r="S528">
            <v>10</v>
          </cell>
        </row>
        <row r="529">
          <cell r="A529">
            <v>2000051596</v>
          </cell>
          <cell r="B529">
            <v>44467</v>
          </cell>
          <cell r="C529" t="str">
            <v>IREDELL COUNTY COUNCIL ON AGING INC</v>
          </cell>
          <cell r="D529" t="str">
            <v>12</v>
          </cell>
          <cell r="E529" t="str">
            <v>P2022_5310_CAPITAL</v>
          </cell>
          <cell r="F529" t="str">
            <v>51001.108.4.3</v>
          </cell>
          <cell r="G529" t="str">
            <v>20.513</v>
          </cell>
          <cell r="H529" t="str">
            <v>7/1/2021</v>
          </cell>
          <cell r="I529" t="str">
            <v>6/30/2022</v>
          </cell>
          <cell r="J529">
            <v>124999</v>
          </cell>
          <cell r="K529">
            <v>0</v>
          </cell>
          <cell r="L529">
            <v>0</v>
          </cell>
          <cell r="M529">
            <v>1</v>
          </cell>
          <cell r="N529">
            <v>111111</v>
          </cell>
          <cell r="O529">
            <v>124999</v>
          </cell>
          <cell r="P529">
            <v>0</v>
          </cell>
          <cell r="Q529">
            <v>80</v>
          </cell>
          <cell r="R529">
            <v>10</v>
          </cell>
          <cell r="S529">
            <v>10</v>
          </cell>
        </row>
        <row r="530">
          <cell r="A530">
            <v>2000051597</v>
          </cell>
          <cell r="B530">
            <v>44467</v>
          </cell>
          <cell r="C530" t="str">
            <v>WESTERN PIEDMONT COUNCIL</v>
          </cell>
          <cell r="D530" t="str">
            <v>12</v>
          </cell>
          <cell r="E530" t="str">
            <v>P2022_5303_PLANNING</v>
          </cell>
          <cell r="F530" t="str">
            <v>36230.37.23.6</v>
          </cell>
          <cell r="G530" t="str">
            <v>20.505</v>
          </cell>
          <cell r="H530" t="str">
            <v>7/1/2021</v>
          </cell>
          <cell r="I530" t="str">
            <v>6/30/2022</v>
          </cell>
          <cell r="J530">
            <v>60525</v>
          </cell>
          <cell r="K530">
            <v>0</v>
          </cell>
          <cell r="L530">
            <v>0</v>
          </cell>
          <cell r="M530">
            <v>1</v>
          </cell>
          <cell r="N530">
            <v>60525</v>
          </cell>
          <cell r="O530">
            <v>60525</v>
          </cell>
          <cell r="P530">
            <v>0</v>
          </cell>
          <cell r="Q530">
            <v>80</v>
          </cell>
          <cell r="R530">
            <v>10</v>
          </cell>
          <cell r="S530">
            <v>10</v>
          </cell>
        </row>
        <row r="531">
          <cell r="A531">
            <v>2000051598</v>
          </cell>
          <cell r="B531">
            <v>44467</v>
          </cell>
          <cell r="C531" t="str">
            <v>TRANSYLVANIA COUNTY</v>
          </cell>
          <cell r="D531" t="str">
            <v>14</v>
          </cell>
          <cell r="E531" t="str">
            <v>P2022_5310_OPERATING</v>
          </cell>
          <cell r="F531" t="str">
            <v>51001.106.4.2</v>
          </cell>
          <cell r="G531" t="str">
            <v>20.513</v>
          </cell>
          <cell r="H531" t="str">
            <v>7/1/2021</v>
          </cell>
          <cell r="I531" t="str">
            <v>6/30/2022</v>
          </cell>
          <cell r="J531">
            <v>52000</v>
          </cell>
          <cell r="K531">
            <v>0</v>
          </cell>
          <cell r="L531">
            <v>0</v>
          </cell>
          <cell r="M531">
            <v>1</v>
          </cell>
          <cell r="N531">
            <v>52000</v>
          </cell>
          <cell r="O531">
            <v>52000</v>
          </cell>
          <cell r="P531">
            <v>0</v>
          </cell>
          <cell r="Q531">
            <v>50</v>
          </cell>
          <cell r="R531">
            <v>0</v>
          </cell>
          <cell r="S531">
            <v>50</v>
          </cell>
        </row>
        <row r="532">
          <cell r="A532">
            <v>2000051599</v>
          </cell>
          <cell r="B532">
            <v>44467</v>
          </cell>
          <cell r="C532" t="str">
            <v>MAYLAND COMMUNITY COLLEGE</v>
          </cell>
          <cell r="D532" t="str">
            <v>13</v>
          </cell>
          <cell r="E532" t="str">
            <v>P2022_5310_CAPITAL</v>
          </cell>
          <cell r="F532" t="str">
            <v>51001.105.4.3</v>
          </cell>
          <cell r="G532" t="str">
            <v>20.513</v>
          </cell>
          <cell r="H532" t="str">
            <v>7/1/2021</v>
          </cell>
          <cell r="I532" t="str">
            <v>6/30/2022</v>
          </cell>
          <cell r="J532">
            <v>93021</v>
          </cell>
          <cell r="K532">
            <v>0</v>
          </cell>
          <cell r="L532">
            <v>0</v>
          </cell>
          <cell r="M532">
            <v>1</v>
          </cell>
          <cell r="N532">
            <v>93021</v>
          </cell>
          <cell r="O532">
            <v>93021</v>
          </cell>
          <cell r="P532">
            <v>0</v>
          </cell>
          <cell r="Q532">
            <v>80</v>
          </cell>
          <cell r="R532">
            <v>10</v>
          </cell>
          <cell r="S532">
            <v>10</v>
          </cell>
        </row>
        <row r="533">
          <cell r="A533">
            <v>2000051600</v>
          </cell>
          <cell r="B533">
            <v>44467</v>
          </cell>
          <cell r="C533" t="str">
            <v>SAMPSON COUNTY</v>
          </cell>
          <cell r="D533" t="str">
            <v>3</v>
          </cell>
          <cell r="E533" t="str">
            <v>P2022_5310_OPERATING</v>
          </cell>
          <cell r="F533" t="str">
            <v>51001.53.4.2</v>
          </cell>
          <cell r="G533" t="str">
            <v>20.513</v>
          </cell>
          <cell r="H533" t="str">
            <v>7/1/2021</v>
          </cell>
          <cell r="I533" t="str">
            <v>6/30/2022</v>
          </cell>
          <cell r="J533">
            <v>50000</v>
          </cell>
          <cell r="K533">
            <v>0</v>
          </cell>
          <cell r="L533">
            <v>0</v>
          </cell>
          <cell r="M533">
            <v>1</v>
          </cell>
          <cell r="N533">
            <v>50000</v>
          </cell>
          <cell r="O533">
            <v>50000</v>
          </cell>
          <cell r="P533">
            <v>0</v>
          </cell>
          <cell r="Q533">
            <v>50</v>
          </cell>
          <cell r="R533">
            <v>0</v>
          </cell>
          <cell r="S533">
            <v>50</v>
          </cell>
        </row>
        <row r="534">
          <cell r="A534">
            <v>2000051601</v>
          </cell>
          <cell r="B534">
            <v>44467</v>
          </cell>
          <cell r="C534" t="str">
            <v>ASHE COUNTY TRANSPORTATION</v>
          </cell>
          <cell r="D534" t="str">
            <v>11</v>
          </cell>
          <cell r="E534" t="str">
            <v>P2022_5310_OPERATING</v>
          </cell>
          <cell r="F534" t="str">
            <v>51001.42.10.2</v>
          </cell>
          <cell r="G534" t="str">
            <v>20.513</v>
          </cell>
          <cell r="H534" t="str">
            <v>7/1/2021</v>
          </cell>
          <cell r="I534" t="str">
            <v>6/30/2022</v>
          </cell>
          <cell r="J534">
            <v>29200</v>
          </cell>
          <cell r="K534">
            <v>0</v>
          </cell>
          <cell r="L534">
            <v>0</v>
          </cell>
          <cell r="M534">
            <v>1</v>
          </cell>
          <cell r="N534">
            <v>29200</v>
          </cell>
          <cell r="O534">
            <v>29200</v>
          </cell>
          <cell r="P534">
            <v>0</v>
          </cell>
          <cell r="Q534">
            <v>50</v>
          </cell>
          <cell r="R534">
            <v>0</v>
          </cell>
          <cell r="S534">
            <v>50</v>
          </cell>
        </row>
        <row r="535">
          <cell r="A535">
            <v>2000051602</v>
          </cell>
          <cell r="B535">
            <v>44467</v>
          </cell>
          <cell r="C535" t="str">
            <v>ALEXANDER COUNTY</v>
          </cell>
          <cell r="D535" t="str">
            <v>12</v>
          </cell>
          <cell r="E535" t="str">
            <v>P2022_5310_CAPITAL</v>
          </cell>
          <cell r="F535" t="str">
            <v>51001.92.7.3</v>
          </cell>
          <cell r="G535" t="str">
            <v>20.513</v>
          </cell>
          <cell r="H535" t="str">
            <v>7/1/2021</v>
          </cell>
          <cell r="I535" t="str">
            <v>6/30/2022</v>
          </cell>
          <cell r="J535">
            <v>175132</v>
          </cell>
          <cell r="K535">
            <v>0</v>
          </cell>
          <cell r="L535">
            <v>0</v>
          </cell>
          <cell r="M535">
            <v>1</v>
          </cell>
          <cell r="N535">
            <v>175132</v>
          </cell>
          <cell r="O535">
            <v>175132</v>
          </cell>
          <cell r="P535">
            <v>0</v>
          </cell>
          <cell r="Q535">
            <v>80</v>
          </cell>
          <cell r="R535">
            <v>10</v>
          </cell>
          <cell r="S535">
            <v>10</v>
          </cell>
        </row>
        <row r="536">
          <cell r="A536">
            <v>2000051603</v>
          </cell>
          <cell r="B536">
            <v>44467</v>
          </cell>
          <cell r="C536" t="str">
            <v>THE LIFE CENTER</v>
          </cell>
          <cell r="D536" t="str">
            <v>9</v>
          </cell>
          <cell r="E536" t="str">
            <v>P2022_5310_CAPITAL</v>
          </cell>
          <cell r="F536" t="str">
            <v>51001.79.6.3</v>
          </cell>
          <cell r="G536" t="str">
            <v>20.513</v>
          </cell>
          <cell r="H536" t="str">
            <v>7/1/2021</v>
          </cell>
          <cell r="I536" t="str">
            <v>6/30/2022</v>
          </cell>
          <cell r="J536">
            <v>54000</v>
          </cell>
          <cell r="K536">
            <v>0</v>
          </cell>
          <cell r="L536">
            <v>0</v>
          </cell>
          <cell r="M536">
            <v>1</v>
          </cell>
          <cell r="N536">
            <v>48000</v>
          </cell>
          <cell r="O536">
            <v>54000</v>
          </cell>
          <cell r="P536">
            <v>0</v>
          </cell>
          <cell r="Q536">
            <v>80</v>
          </cell>
          <cell r="R536">
            <v>10</v>
          </cell>
          <cell r="S536">
            <v>10</v>
          </cell>
        </row>
        <row r="537">
          <cell r="A537">
            <v>2000051604</v>
          </cell>
          <cell r="B537">
            <v>44467</v>
          </cell>
          <cell r="C537" t="str">
            <v>MOUNTAIN PROJECTS INC</v>
          </cell>
          <cell r="D537" t="str">
            <v>14</v>
          </cell>
          <cell r="E537" t="str">
            <v>P2022_5310_OPERATING</v>
          </cell>
          <cell r="F537" t="str">
            <v>51001.17.10.2</v>
          </cell>
          <cell r="G537" t="str">
            <v>20.513</v>
          </cell>
          <cell r="H537" t="str">
            <v>7/1/2021</v>
          </cell>
          <cell r="I537" t="str">
            <v>6/30/2022</v>
          </cell>
          <cell r="J537">
            <v>40000</v>
          </cell>
          <cell r="K537">
            <v>0</v>
          </cell>
          <cell r="L537">
            <v>0</v>
          </cell>
          <cell r="M537">
            <v>1</v>
          </cell>
          <cell r="N537">
            <v>40000</v>
          </cell>
          <cell r="O537">
            <v>40000</v>
          </cell>
          <cell r="P537">
            <v>0</v>
          </cell>
          <cell r="Q537">
            <v>50</v>
          </cell>
          <cell r="R537">
            <v>0</v>
          </cell>
          <cell r="S537">
            <v>50</v>
          </cell>
        </row>
        <row r="538">
          <cell r="A538">
            <v>2000051605</v>
          </cell>
          <cell r="B538">
            <v>44467</v>
          </cell>
          <cell r="C538" t="str">
            <v>ORANGE COUNTY</v>
          </cell>
          <cell r="D538" t="str">
            <v>7</v>
          </cell>
          <cell r="E538" t="str">
            <v>P2022_5311_ADMIN</v>
          </cell>
          <cell r="F538" t="str">
            <v>36233.80.18.1</v>
          </cell>
          <cell r="G538" t="str">
            <v>20.509</v>
          </cell>
          <cell r="H538" t="str">
            <v>7/1/2021</v>
          </cell>
          <cell r="I538" t="str">
            <v>6/30/2022</v>
          </cell>
          <cell r="J538">
            <v>154976</v>
          </cell>
          <cell r="K538">
            <v>0</v>
          </cell>
          <cell r="L538">
            <v>0</v>
          </cell>
          <cell r="M538">
            <v>1</v>
          </cell>
          <cell r="N538">
            <v>154976</v>
          </cell>
          <cell r="O538">
            <v>154976</v>
          </cell>
          <cell r="P538">
            <v>0</v>
          </cell>
          <cell r="Q538">
            <v>80</v>
          </cell>
          <cell r="R538">
            <v>5</v>
          </cell>
          <cell r="S538">
            <v>15</v>
          </cell>
        </row>
        <row r="539">
          <cell r="A539">
            <v>2000051606</v>
          </cell>
          <cell r="B539">
            <v>44467</v>
          </cell>
          <cell r="C539" t="str">
            <v>CITY OF ROCKY MOUNT</v>
          </cell>
          <cell r="D539" t="str">
            <v>4</v>
          </cell>
          <cell r="E539" t="str">
            <v>P2022_5303_PLANNING</v>
          </cell>
          <cell r="F539" t="str">
            <v>36230.25.21.6</v>
          </cell>
          <cell r="G539" t="str">
            <v>20.505</v>
          </cell>
          <cell r="H539" t="str">
            <v>7/1/2021</v>
          </cell>
          <cell r="I539" t="str">
            <v>6/30/2022</v>
          </cell>
          <cell r="J539">
            <v>48555</v>
          </cell>
          <cell r="K539">
            <v>0</v>
          </cell>
          <cell r="L539">
            <v>0</v>
          </cell>
          <cell r="M539">
            <v>1</v>
          </cell>
          <cell r="N539">
            <v>48555</v>
          </cell>
          <cell r="O539">
            <v>48555</v>
          </cell>
          <cell r="P539">
            <v>0</v>
          </cell>
          <cell r="Q539">
            <v>80</v>
          </cell>
          <cell r="R539">
            <v>10</v>
          </cell>
          <cell r="S539">
            <v>10</v>
          </cell>
        </row>
        <row r="540">
          <cell r="A540">
            <v>2000051608</v>
          </cell>
          <cell r="B540">
            <v>44467</v>
          </cell>
          <cell r="C540" t="str">
            <v>HYDE COUNTY HEALTH DEPT.</v>
          </cell>
          <cell r="D540" t="str">
            <v>1</v>
          </cell>
          <cell r="E540" t="str">
            <v>P2022_5310_CAPITAL</v>
          </cell>
          <cell r="F540" t="str">
            <v>51001.49.9.3</v>
          </cell>
          <cell r="G540" t="str">
            <v>20.513</v>
          </cell>
          <cell r="H540" t="str">
            <v>7/1/2021</v>
          </cell>
          <cell r="I540" t="str">
            <v>6/30/2022</v>
          </cell>
          <cell r="J540">
            <v>9000</v>
          </cell>
          <cell r="K540">
            <v>0</v>
          </cell>
          <cell r="L540">
            <v>0</v>
          </cell>
          <cell r="M540">
            <v>1</v>
          </cell>
          <cell r="N540">
            <v>8000</v>
          </cell>
          <cell r="O540">
            <v>9000</v>
          </cell>
          <cell r="P540">
            <v>0</v>
          </cell>
          <cell r="Q540">
            <v>80</v>
          </cell>
          <cell r="R540">
            <v>10</v>
          </cell>
          <cell r="S540">
            <v>10</v>
          </cell>
        </row>
        <row r="541">
          <cell r="A541">
            <v>2000051609</v>
          </cell>
          <cell r="B541">
            <v>44467</v>
          </cell>
          <cell r="C541" t="str">
            <v>PITT COUNTY COUNCIL ON AGING INC</v>
          </cell>
          <cell r="D541" t="str">
            <v>2</v>
          </cell>
          <cell r="E541" t="str">
            <v>P2022_5310_CAPITAL</v>
          </cell>
          <cell r="F541" t="str">
            <v>51001.51.7.3</v>
          </cell>
          <cell r="G541" t="str">
            <v>20.513</v>
          </cell>
          <cell r="H541" t="str">
            <v>7/1/2021</v>
          </cell>
          <cell r="I541" t="str">
            <v>6/30/2022</v>
          </cell>
          <cell r="J541">
            <v>198000</v>
          </cell>
          <cell r="K541">
            <v>0</v>
          </cell>
          <cell r="L541">
            <v>0</v>
          </cell>
          <cell r="M541">
            <v>1</v>
          </cell>
          <cell r="N541">
            <v>198000</v>
          </cell>
          <cell r="O541">
            <v>198000</v>
          </cell>
          <cell r="P541">
            <v>0</v>
          </cell>
          <cell r="Q541">
            <v>80</v>
          </cell>
          <cell r="R541">
            <v>10</v>
          </cell>
          <cell r="S541">
            <v>10</v>
          </cell>
        </row>
        <row r="542">
          <cell r="A542">
            <v>2000051610</v>
          </cell>
          <cell r="B542">
            <v>44467</v>
          </cell>
          <cell r="C542" t="str">
            <v>GRAHAM COUNTY</v>
          </cell>
          <cell r="D542" t="str">
            <v>14</v>
          </cell>
          <cell r="E542" t="str">
            <v>P2022_5310_CAPITAL</v>
          </cell>
          <cell r="F542" t="str">
            <v>51001.97.5.3</v>
          </cell>
          <cell r="G542" t="str">
            <v>20.513</v>
          </cell>
          <cell r="H542" t="str">
            <v>7/1/2021</v>
          </cell>
          <cell r="I542" t="str">
            <v>6/30/2022</v>
          </cell>
          <cell r="J542">
            <v>85216</v>
          </cell>
          <cell r="K542">
            <v>0</v>
          </cell>
          <cell r="L542">
            <v>0</v>
          </cell>
          <cell r="M542">
            <v>1</v>
          </cell>
          <cell r="N542">
            <v>75748</v>
          </cell>
          <cell r="O542">
            <v>85216</v>
          </cell>
          <cell r="P542">
            <v>0</v>
          </cell>
          <cell r="Q542">
            <v>80</v>
          </cell>
          <cell r="R542">
            <v>10</v>
          </cell>
          <cell r="S542">
            <v>10</v>
          </cell>
        </row>
        <row r="543">
          <cell r="A543">
            <v>2000051611</v>
          </cell>
          <cell r="B543">
            <v>44467</v>
          </cell>
          <cell r="C543" t="str">
            <v>YANCEY COUNTY TRANSPORTATION</v>
          </cell>
          <cell r="D543" t="str">
            <v>13</v>
          </cell>
          <cell r="E543" t="str">
            <v>P2022_5310_OPERATING</v>
          </cell>
          <cell r="F543" t="str">
            <v>51001.44.9.2</v>
          </cell>
          <cell r="G543" t="str">
            <v>20.513</v>
          </cell>
          <cell r="H543" t="str">
            <v>7/1/2021</v>
          </cell>
          <cell r="I543" t="str">
            <v>6/30/2022</v>
          </cell>
          <cell r="J543">
            <v>25000</v>
          </cell>
          <cell r="K543">
            <v>0</v>
          </cell>
          <cell r="L543">
            <v>0</v>
          </cell>
          <cell r="M543">
            <v>1</v>
          </cell>
          <cell r="N543">
            <v>25000</v>
          </cell>
          <cell r="O543">
            <v>25000</v>
          </cell>
          <cell r="P543">
            <v>0</v>
          </cell>
          <cell r="Q543">
            <v>50</v>
          </cell>
          <cell r="R543">
            <v>0</v>
          </cell>
          <cell r="S543">
            <v>50</v>
          </cell>
        </row>
        <row r="544">
          <cell r="A544">
            <v>2000051612</v>
          </cell>
          <cell r="B544">
            <v>44467</v>
          </cell>
          <cell r="C544" t="str">
            <v>STEVENS CENTER</v>
          </cell>
          <cell r="D544" t="str">
            <v>8</v>
          </cell>
          <cell r="E544" t="str">
            <v>P2022_5310_CAPITAL</v>
          </cell>
          <cell r="F544" t="str">
            <v>51001.64.8.3</v>
          </cell>
          <cell r="G544" t="str">
            <v>20.513</v>
          </cell>
          <cell r="H544" t="str">
            <v>7/1/2021</v>
          </cell>
          <cell r="I544" t="str">
            <v>6/30/2022</v>
          </cell>
          <cell r="J544">
            <v>72000</v>
          </cell>
          <cell r="K544">
            <v>0</v>
          </cell>
          <cell r="L544">
            <v>0</v>
          </cell>
          <cell r="M544">
            <v>1</v>
          </cell>
          <cell r="N544">
            <v>72000</v>
          </cell>
          <cell r="O544">
            <v>72000</v>
          </cell>
          <cell r="P544">
            <v>0</v>
          </cell>
          <cell r="Q544">
            <v>80</v>
          </cell>
          <cell r="R544">
            <v>10</v>
          </cell>
          <cell r="S544">
            <v>10</v>
          </cell>
        </row>
        <row r="545">
          <cell r="A545">
            <v>2000051613</v>
          </cell>
          <cell r="B545">
            <v>44467</v>
          </cell>
          <cell r="C545" t="str">
            <v>CITY OF ROCKY MOUNT</v>
          </cell>
          <cell r="D545" t="str">
            <v>4</v>
          </cell>
          <cell r="E545" t="str">
            <v>P2022_5310_OPERATING</v>
          </cell>
          <cell r="F545" t="str">
            <v>51001.19.8.2</v>
          </cell>
          <cell r="G545" t="str">
            <v>20.513</v>
          </cell>
          <cell r="H545" t="str">
            <v>7/1/2021</v>
          </cell>
          <cell r="I545" t="str">
            <v>6/30/2022</v>
          </cell>
          <cell r="J545">
            <v>95000</v>
          </cell>
          <cell r="K545">
            <v>0</v>
          </cell>
          <cell r="L545">
            <v>0</v>
          </cell>
          <cell r="M545">
            <v>1</v>
          </cell>
          <cell r="N545">
            <v>100000</v>
          </cell>
          <cell r="O545">
            <v>95000</v>
          </cell>
          <cell r="P545">
            <v>0</v>
          </cell>
          <cell r="Q545">
            <v>50</v>
          </cell>
          <cell r="R545">
            <v>0</v>
          </cell>
          <cell r="S545">
            <v>50</v>
          </cell>
        </row>
        <row r="546">
          <cell r="A546">
            <v>2000051614</v>
          </cell>
          <cell r="B546">
            <v>44467</v>
          </cell>
          <cell r="C546" t="str">
            <v>YADKIN VALLEY ECONOMIC</v>
          </cell>
          <cell r="D546" t="str">
            <v>11</v>
          </cell>
          <cell r="E546" t="str">
            <v>P2022_5310_OPERATING</v>
          </cell>
          <cell r="F546" t="str">
            <v>51001.43.9.2</v>
          </cell>
          <cell r="G546" t="str">
            <v>20.513</v>
          </cell>
          <cell r="H546" t="str">
            <v>7/1/2021</v>
          </cell>
          <cell r="I546" t="str">
            <v>6/30/2022</v>
          </cell>
          <cell r="J546">
            <v>67000</v>
          </cell>
          <cell r="K546">
            <v>0</v>
          </cell>
          <cell r="L546">
            <v>0</v>
          </cell>
          <cell r="M546">
            <v>1</v>
          </cell>
          <cell r="N546">
            <v>67000</v>
          </cell>
          <cell r="O546">
            <v>67000</v>
          </cell>
          <cell r="P546">
            <v>0</v>
          </cell>
          <cell r="Q546">
            <v>50</v>
          </cell>
          <cell r="R546">
            <v>0</v>
          </cell>
          <cell r="S546">
            <v>50</v>
          </cell>
        </row>
        <row r="547">
          <cell r="A547">
            <v>2000051615</v>
          </cell>
          <cell r="B547">
            <v>44467</v>
          </cell>
          <cell r="C547" t="str">
            <v>MITCHELL COUNTY TRANSPORTATION</v>
          </cell>
          <cell r="D547" t="str">
            <v>13</v>
          </cell>
          <cell r="E547" t="str">
            <v>P2022_5310_OPERATING</v>
          </cell>
          <cell r="F547" t="str">
            <v>51001.61.3.2</v>
          </cell>
          <cell r="G547" t="str">
            <v>20.513</v>
          </cell>
          <cell r="H547" t="str">
            <v>7/1/2021</v>
          </cell>
          <cell r="I547" t="str">
            <v>6/30/2022</v>
          </cell>
          <cell r="J547">
            <v>13113</v>
          </cell>
          <cell r="K547">
            <v>0</v>
          </cell>
          <cell r="L547">
            <v>0</v>
          </cell>
          <cell r="M547">
            <v>1</v>
          </cell>
          <cell r="N547">
            <v>13113</v>
          </cell>
          <cell r="O547">
            <v>13113</v>
          </cell>
          <cell r="P547">
            <v>0</v>
          </cell>
          <cell r="Q547">
            <v>50</v>
          </cell>
          <cell r="R547">
            <v>0</v>
          </cell>
          <cell r="S547">
            <v>50</v>
          </cell>
        </row>
        <row r="548">
          <cell r="A548">
            <v>2000051616</v>
          </cell>
          <cell r="B548">
            <v>44467</v>
          </cell>
          <cell r="C548" t="str">
            <v>JACKSON COUNTY TRANSIT</v>
          </cell>
          <cell r="D548" t="str">
            <v>14</v>
          </cell>
          <cell r="E548" t="str">
            <v>P2022_5310_OPERATING</v>
          </cell>
          <cell r="F548" t="str">
            <v>51001.16.10.2</v>
          </cell>
          <cell r="G548" t="str">
            <v>20.513</v>
          </cell>
          <cell r="H548" t="str">
            <v>7/1/2021</v>
          </cell>
          <cell r="I548" t="str">
            <v>6/30/2022</v>
          </cell>
          <cell r="J548">
            <v>43750</v>
          </cell>
          <cell r="K548">
            <v>0</v>
          </cell>
          <cell r="L548">
            <v>0</v>
          </cell>
          <cell r="M548">
            <v>1</v>
          </cell>
          <cell r="N548">
            <v>43750</v>
          </cell>
          <cell r="O548">
            <v>43750</v>
          </cell>
          <cell r="P548">
            <v>0</v>
          </cell>
          <cell r="Q548">
            <v>50</v>
          </cell>
          <cell r="R548">
            <v>0</v>
          </cell>
          <cell r="S548">
            <v>50</v>
          </cell>
        </row>
        <row r="549">
          <cell r="A549">
            <v>2000051617</v>
          </cell>
          <cell r="B549">
            <v>44467</v>
          </cell>
          <cell r="C549" t="str">
            <v>CATAWBA COUNTY</v>
          </cell>
          <cell r="D549" t="str">
            <v>12</v>
          </cell>
          <cell r="E549" t="str">
            <v>P2022_5310_CAPITAL</v>
          </cell>
          <cell r="F549" t="str">
            <v>51001.68.8.3</v>
          </cell>
          <cell r="G549" t="str">
            <v>20.513</v>
          </cell>
          <cell r="H549" t="str">
            <v>7/1/2021</v>
          </cell>
          <cell r="I549" t="str">
            <v>6/30/2022</v>
          </cell>
          <cell r="J549">
            <v>225000</v>
          </cell>
          <cell r="K549">
            <v>0</v>
          </cell>
          <cell r="L549">
            <v>0</v>
          </cell>
          <cell r="M549">
            <v>1</v>
          </cell>
          <cell r="N549">
            <v>200000</v>
          </cell>
          <cell r="O549">
            <v>225000</v>
          </cell>
          <cell r="P549">
            <v>0</v>
          </cell>
          <cell r="Q549">
            <v>80</v>
          </cell>
          <cell r="R549">
            <v>10</v>
          </cell>
          <cell r="S549">
            <v>10</v>
          </cell>
        </row>
        <row r="550">
          <cell r="A550">
            <v>2000051618</v>
          </cell>
          <cell r="B550">
            <v>44467</v>
          </cell>
          <cell r="C550" t="str">
            <v>LAND-OF-SKY REGIONAL COUNCIL</v>
          </cell>
          <cell r="D550" t="str">
            <v>13</v>
          </cell>
          <cell r="E550" t="str">
            <v>P2022_5310_OPERATING</v>
          </cell>
          <cell r="F550" t="str">
            <v>51001.93.7.2</v>
          </cell>
          <cell r="G550" t="str">
            <v>20.513</v>
          </cell>
          <cell r="H550" t="str">
            <v>7/1/2021</v>
          </cell>
          <cell r="I550" t="str">
            <v>6/30/2022</v>
          </cell>
          <cell r="J550">
            <v>10277</v>
          </cell>
          <cell r="K550">
            <v>0</v>
          </cell>
          <cell r="L550">
            <v>0</v>
          </cell>
          <cell r="M550">
            <v>1</v>
          </cell>
          <cell r="N550">
            <v>10277</v>
          </cell>
          <cell r="O550">
            <v>10277</v>
          </cell>
          <cell r="P550">
            <v>0</v>
          </cell>
          <cell r="Q550">
            <v>50</v>
          </cell>
          <cell r="R550">
            <v>0</v>
          </cell>
          <cell r="S550">
            <v>50</v>
          </cell>
        </row>
        <row r="551">
          <cell r="A551">
            <v>2000051619</v>
          </cell>
          <cell r="B551">
            <v>44467</v>
          </cell>
          <cell r="C551" t="str">
            <v>LAND-OF-SKY REGIONAL COUNCIL</v>
          </cell>
          <cell r="D551" t="str">
            <v>13</v>
          </cell>
          <cell r="E551" t="str">
            <v>P2022_RIDESHARE</v>
          </cell>
          <cell r="F551" t="str">
            <v>36225.10.7.1</v>
          </cell>
          <cell r="G551" t="str">
            <v>#</v>
          </cell>
          <cell r="H551" t="str">
            <v>7/1/2021</v>
          </cell>
          <cell r="I551" t="str">
            <v>6/30/2022</v>
          </cell>
          <cell r="J551">
            <v>47740</v>
          </cell>
          <cell r="K551">
            <v>0</v>
          </cell>
          <cell r="L551">
            <v>0</v>
          </cell>
          <cell r="M551">
            <v>1</v>
          </cell>
          <cell r="N551">
            <v>47740</v>
          </cell>
          <cell r="O551">
            <v>47740</v>
          </cell>
          <cell r="P551">
            <v>0</v>
          </cell>
          <cell r="Q551">
            <v>0</v>
          </cell>
          <cell r="R551">
            <v>50</v>
          </cell>
          <cell r="S551">
            <v>50</v>
          </cell>
        </row>
        <row r="552">
          <cell r="A552">
            <v>2000051620</v>
          </cell>
          <cell r="B552">
            <v>44467</v>
          </cell>
          <cell r="C552" t="str">
            <v>ALBEMARLE REGIONAL HEALTH SERVICES</v>
          </cell>
          <cell r="D552" t="str">
            <v>1</v>
          </cell>
          <cell r="E552" t="str">
            <v>P2022_5310_OPERATING</v>
          </cell>
          <cell r="F552" t="str">
            <v>51001.33.8.2</v>
          </cell>
          <cell r="G552" t="str">
            <v>20.513</v>
          </cell>
          <cell r="H552" t="str">
            <v>7/1/2021</v>
          </cell>
          <cell r="I552" t="str">
            <v>6/30/2022</v>
          </cell>
          <cell r="J552">
            <v>100000</v>
          </cell>
          <cell r="K552">
            <v>0</v>
          </cell>
          <cell r="L552">
            <v>0</v>
          </cell>
          <cell r="M552">
            <v>1</v>
          </cell>
          <cell r="N552">
            <v>100000</v>
          </cell>
          <cell r="O552">
            <v>100000</v>
          </cell>
          <cell r="P552">
            <v>0</v>
          </cell>
          <cell r="Q552">
            <v>50</v>
          </cell>
          <cell r="R552">
            <v>0</v>
          </cell>
          <cell r="S552">
            <v>50</v>
          </cell>
        </row>
        <row r="553">
          <cell r="A553">
            <v>2000051625</v>
          </cell>
          <cell r="B553">
            <v>44467</v>
          </cell>
          <cell r="C553" t="str">
            <v>TOWN OF CHAPEL HILL</v>
          </cell>
          <cell r="D553" t="str">
            <v>7</v>
          </cell>
          <cell r="E553" t="str">
            <v>P2022_URBAN STATE MATCH</v>
          </cell>
          <cell r="F553" t="str">
            <v>36231.4.9.3</v>
          </cell>
          <cell r="G553" t="str">
            <v>DOT-19</v>
          </cell>
          <cell r="H553" t="str">
            <v>7/1/2020</v>
          </cell>
          <cell r="I553" t="str">
            <v>6/30/2022</v>
          </cell>
          <cell r="J553">
            <v>1400000</v>
          </cell>
          <cell r="K553">
            <v>0</v>
          </cell>
          <cell r="L553">
            <v>0</v>
          </cell>
          <cell r="M553">
            <v>1</v>
          </cell>
          <cell r="N553">
            <v>1400000</v>
          </cell>
          <cell r="O553">
            <v>1400000</v>
          </cell>
          <cell r="P553">
            <v>0</v>
          </cell>
          <cell r="Q553">
            <v>0</v>
          </cell>
          <cell r="R553">
            <v>20</v>
          </cell>
          <cell r="S553">
            <v>0</v>
          </cell>
        </row>
      </sheetData>
      <sheetData sheetId="3">
        <row r="1">
          <cell r="C1" t="str">
            <v>ID</v>
          </cell>
          <cell r="D1" t="str">
            <v>Name of County(s) Served</v>
          </cell>
          <cell r="E1" t="str">
            <v>NC Division</v>
          </cell>
        </row>
        <row r="2">
          <cell r="C2">
            <v>1001</v>
          </cell>
          <cell r="D2" t="str">
            <v>Rockingham</v>
          </cell>
          <cell r="E2">
            <v>7</v>
          </cell>
        </row>
        <row r="3">
          <cell r="C3">
            <v>1002</v>
          </cell>
          <cell r="D3" t="str">
            <v>Alamance</v>
          </cell>
          <cell r="E3">
            <v>7</v>
          </cell>
        </row>
        <row r="4">
          <cell r="C4">
            <v>1003</v>
          </cell>
          <cell r="D4" t="str">
            <v>Camden, Chowan, Currituck, Pasquotank, Perquimins</v>
          </cell>
          <cell r="E4">
            <v>1</v>
          </cell>
        </row>
        <row r="5">
          <cell r="C5">
            <v>1004</v>
          </cell>
          <cell r="D5" t="str">
            <v>Alleghany</v>
          </cell>
          <cell r="E5">
            <v>11</v>
          </cell>
        </row>
        <row r="6">
          <cell r="C6">
            <v>1005</v>
          </cell>
          <cell r="D6" t="str">
            <v>Anson</v>
          </cell>
          <cell r="E6">
            <v>10</v>
          </cell>
        </row>
        <row r="7">
          <cell r="C7">
            <v>1006</v>
          </cell>
          <cell r="D7" t="str">
            <v>Watauga</v>
          </cell>
          <cell r="E7">
            <v>11</v>
          </cell>
        </row>
        <row r="8">
          <cell r="C8">
            <v>1007</v>
          </cell>
          <cell r="D8" t="str">
            <v>Ashe</v>
          </cell>
          <cell r="E8">
            <v>11</v>
          </cell>
        </row>
        <row r="9">
          <cell r="C9">
            <v>1008</v>
          </cell>
          <cell r="D9" t="str">
            <v>Avery</v>
          </cell>
          <cell r="E9">
            <v>11</v>
          </cell>
        </row>
        <row r="10">
          <cell r="C10">
            <v>1009</v>
          </cell>
          <cell r="D10" t="str">
            <v>Beaufort</v>
          </cell>
          <cell r="E10">
            <v>2</v>
          </cell>
        </row>
        <row r="11">
          <cell r="C11">
            <v>1010</v>
          </cell>
          <cell r="D11" t="str">
            <v>Bladen</v>
          </cell>
          <cell r="E11">
            <v>6</v>
          </cell>
        </row>
        <row r="12">
          <cell r="C12">
            <v>1011</v>
          </cell>
          <cell r="D12" t="str">
            <v>Brunswick</v>
          </cell>
          <cell r="E12">
            <v>3</v>
          </cell>
        </row>
        <row r="13">
          <cell r="C13">
            <v>1012</v>
          </cell>
          <cell r="D13" t="str">
            <v>Buncombe</v>
          </cell>
          <cell r="E13">
            <v>13</v>
          </cell>
        </row>
        <row r="14">
          <cell r="C14">
            <v>1013</v>
          </cell>
          <cell r="D14" t="str">
            <v>Cabarrus</v>
          </cell>
          <cell r="E14">
            <v>10</v>
          </cell>
        </row>
        <row r="15">
          <cell r="C15">
            <v>1014</v>
          </cell>
          <cell r="D15" t="str">
            <v>Carteret</v>
          </cell>
          <cell r="E15">
            <v>2</v>
          </cell>
        </row>
        <row r="16">
          <cell r="C16">
            <v>1015</v>
          </cell>
          <cell r="D16" t="str">
            <v>Caswell</v>
          </cell>
          <cell r="E16">
            <v>7</v>
          </cell>
        </row>
        <row r="17">
          <cell r="C17">
            <v>1016</v>
          </cell>
          <cell r="D17" t="str">
            <v>Chatham</v>
          </cell>
          <cell r="E17">
            <v>8</v>
          </cell>
        </row>
        <row r="18">
          <cell r="C18">
            <v>1017</v>
          </cell>
          <cell r="D18" t="str">
            <v>Cherokee</v>
          </cell>
          <cell r="E18">
            <v>14</v>
          </cell>
        </row>
        <row r="19">
          <cell r="C19">
            <v>1018</v>
          </cell>
          <cell r="D19" t="str">
            <v>Bertie, Healifax, Hertford, Northampton</v>
          </cell>
          <cell r="E19" t="str">
            <v>1, 4</v>
          </cell>
        </row>
        <row r="20">
          <cell r="C20">
            <v>1019</v>
          </cell>
          <cell r="D20" t="str">
            <v>Edgecombe, Nash</v>
          </cell>
          <cell r="E20">
            <v>4</v>
          </cell>
        </row>
        <row r="21">
          <cell r="C21">
            <v>1020</v>
          </cell>
          <cell r="D21" t="str">
            <v>Wilson</v>
          </cell>
          <cell r="E21">
            <v>4</v>
          </cell>
        </row>
        <row r="22">
          <cell r="C22">
            <v>1021</v>
          </cell>
          <cell r="D22" t="str">
            <v>Clay</v>
          </cell>
          <cell r="E22">
            <v>14</v>
          </cell>
        </row>
        <row r="23">
          <cell r="C23">
            <v>1022</v>
          </cell>
          <cell r="D23" t="str">
            <v>Columbus</v>
          </cell>
          <cell r="E23">
            <v>6</v>
          </cell>
        </row>
        <row r="24">
          <cell r="C24">
            <v>1023</v>
          </cell>
          <cell r="D24" t="str">
            <v>Johnston</v>
          </cell>
          <cell r="E24">
            <v>4</v>
          </cell>
        </row>
        <row r="25">
          <cell r="C25">
            <v>1024</v>
          </cell>
          <cell r="D25" t="str">
            <v>Craven, Jones, Pamlico</v>
          </cell>
          <cell r="E25">
            <v>2</v>
          </cell>
        </row>
        <row r="26">
          <cell r="C26">
            <v>1025</v>
          </cell>
          <cell r="D26" t="str">
            <v>Cumberland</v>
          </cell>
          <cell r="E26">
            <v>6</v>
          </cell>
        </row>
        <row r="27">
          <cell r="C27">
            <v>1026</v>
          </cell>
          <cell r="D27" t="str">
            <v>Dare</v>
          </cell>
          <cell r="E27">
            <v>1</v>
          </cell>
        </row>
        <row r="28">
          <cell r="C28">
            <v>1027</v>
          </cell>
          <cell r="D28" t="str">
            <v>Davidson</v>
          </cell>
          <cell r="E28">
            <v>9</v>
          </cell>
        </row>
        <row r="29">
          <cell r="C29">
            <v>1028</v>
          </cell>
          <cell r="D29" t="str">
            <v>Duplin</v>
          </cell>
          <cell r="E29">
            <v>3</v>
          </cell>
        </row>
        <row r="30">
          <cell r="C30">
            <v>1029</v>
          </cell>
          <cell r="D30" t="str">
            <v>Gaston</v>
          </cell>
          <cell r="E30">
            <v>12</v>
          </cell>
        </row>
        <row r="31">
          <cell r="C31">
            <v>1030</v>
          </cell>
          <cell r="D31" t="str">
            <v>Gates</v>
          </cell>
          <cell r="E31">
            <v>1</v>
          </cell>
        </row>
        <row r="32">
          <cell r="C32">
            <v>1031</v>
          </cell>
          <cell r="D32" t="str">
            <v>Wayne</v>
          </cell>
          <cell r="E32">
            <v>4</v>
          </cell>
        </row>
        <row r="33">
          <cell r="C33">
            <v>1032</v>
          </cell>
          <cell r="D33" t="str">
            <v>Graham</v>
          </cell>
          <cell r="E33">
            <v>14</v>
          </cell>
        </row>
        <row r="34">
          <cell r="C34">
            <v>1033</v>
          </cell>
          <cell r="D34" t="str">
            <v>Greene</v>
          </cell>
          <cell r="E34">
            <v>2</v>
          </cell>
        </row>
        <row r="35">
          <cell r="C35">
            <v>1034</v>
          </cell>
          <cell r="D35" t="str">
            <v>Guilford</v>
          </cell>
          <cell r="E35">
            <v>7</v>
          </cell>
        </row>
        <row r="36">
          <cell r="C36">
            <v>1035</v>
          </cell>
          <cell r="D36" t="str">
            <v>Harnett</v>
          </cell>
          <cell r="E36">
            <v>6</v>
          </cell>
        </row>
        <row r="37">
          <cell r="C37">
            <v>1036</v>
          </cell>
          <cell r="D37" t="str">
            <v>Hoke</v>
          </cell>
          <cell r="E37">
            <v>8</v>
          </cell>
        </row>
        <row r="38">
          <cell r="C38">
            <v>1037</v>
          </cell>
          <cell r="D38" t="str">
            <v>Hyde, Tyrell</v>
          </cell>
          <cell r="E38">
            <v>1</v>
          </cell>
        </row>
        <row r="39">
          <cell r="C39">
            <v>1038</v>
          </cell>
          <cell r="D39" t="str">
            <v>Iredell</v>
          </cell>
          <cell r="E39">
            <v>12</v>
          </cell>
        </row>
        <row r="40">
          <cell r="C40">
            <v>1039</v>
          </cell>
          <cell r="D40" t="str">
            <v>Jackson</v>
          </cell>
          <cell r="E40">
            <v>14</v>
          </cell>
        </row>
        <row r="41">
          <cell r="C41">
            <v>1040</v>
          </cell>
          <cell r="D41" t="str">
            <v>Franklin, Granville, Vance, Warren</v>
          </cell>
          <cell r="E41">
            <v>5</v>
          </cell>
        </row>
        <row r="42">
          <cell r="C42">
            <v>1041</v>
          </cell>
          <cell r="D42" t="str">
            <v>Lee</v>
          </cell>
          <cell r="E42">
            <v>8</v>
          </cell>
        </row>
        <row r="43">
          <cell r="C43">
            <v>1042</v>
          </cell>
          <cell r="D43" t="str">
            <v>Lenior</v>
          </cell>
          <cell r="E43">
            <v>2</v>
          </cell>
        </row>
        <row r="44">
          <cell r="C44">
            <v>1043</v>
          </cell>
          <cell r="D44" t="str">
            <v>Lincoln</v>
          </cell>
          <cell r="E44">
            <v>12</v>
          </cell>
        </row>
        <row r="45">
          <cell r="C45">
            <v>1044</v>
          </cell>
          <cell r="D45" t="str">
            <v>Macon</v>
          </cell>
          <cell r="E45">
            <v>14</v>
          </cell>
        </row>
        <row r="46">
          <cell r="C46">
            <v>1045</v>
          </cell>
          <cell r="D46" t="str">
            <v>Madison</v>
          </cell>
          <cell r="E46">
            <v>13</v>
          </cell>
        </row>
        <row r="47">
          <cell r="C47">
            <v>1046</v>
          </cell>
          <cell r="D47" t="str">
            <v>Martin</v>
          </cell>
          <cell r="E47">
            <v>1</v>
          </cell>
        </row>
        <row r="48">
          <cell r="C48">
            <v>1047</v>
          </cell>
          <cell r="D48" t="str">
            <v>McDowell</v>
          </cell>
          <cell r="E48">
            <v>13</v>
          </cell>
        </row>
        <row r="49">
          <cell r="C49">
            <v>1048</v>
          </cell>
          <cell r="D49" t="str">
            <v>Mitchell</v>
          </cell>
          <cell r="E49">
            <v>13</v>
          </cell>
        </row>
        <row r="50">
          <cell r="C50">
            <v>1049</v>
          </cell>
          <cell r="D50" t="str">
            <v>Moore</v>
          </cell>
          <cell r="E50">
            <v>8</v>
          </cell>
        </row>
        <row r="51">
          <cell r="C51">
            <v>1050</v>
          </cell>
          <cell r="D51" t="str">
            <v>Haywood</v>
          </cell>
          <cell r="E51">
            <v>14</v>
          </cell>
        </row>
        <row r="52">
          <cell r="C52">
            <v>1051</v>
          </cell>
          <cell r="D52" t="str">
            <v>Onslow</v>
          </cell>
          <cell r="E52">
            <v>3</v>
          </cell>
        </row>
        <row r="53">
          <cell r="C53">
            <v>1052</v>
          </cell>
          <cell r="D53" t="str">
            <v>Orange</v>
          </cell>
          <cell r="E53">
            <v>7</v>
          </cell>
        </row>
        <row r="54">
          <cell r="C54">
            <v>1054</v>
          </cell>
          <cell r="D54" t="str">
            <v>Pender</v>
          </cell>
          <cell r="E54">
            <v>3</v>
          </cell>
        </row>
        <row r="55">
          <cell r="C55">
            <v>1055</v>
          </cell>
          <cell r="D55" t="str">
            <v>Person</v>
          </cell>
          <cell r="E55">
            <v>5</v>
          </cell>
        </row>
        <row r="56">
          <cell r="C56">
            <v>1056</v>
          </cell>
          <cell r="D56" t="str">
            <v>Pitt</v>
          </cell>
          <cell r="E56">
            <v>2</v>
          </cell>
        </row>
        <row r="57">
          <cell r="C57">
            <v>1057</v>
          </cell>
          <cell r="D57" t="str">
            <v>Polk</v>
          </cell>
          <cell r="E57">
            <v>14</v>
          </cell>
        </row>
        <row r="58">
          <cell r="C58">
            <v>1058</v>
          </cell>
          <cell r="D58" t="str">
            <v>Montgomery, Randolph</v>
          </cell>
          <cell r="E58">
            <v>8</v>
          </cell>
        </row>
        <row r="59">
          <cell r="C59">
            <v>1059</v>
          </cell>
          <cell r="D59" t="str">
            <v>Richmond</v>
          </cell>
          <cell r="E59">
            <v>8</v>
          </cell>
        </row>
        <row r="60">
          <cell r="C60">
            <v>1060</v>
          </cell>
          <cell r="D60" t="str">
            <v>Robeson</v>
          </cell>
          <cell r="E60">
            <v>6</v>
          </cell>
        </row>
        <row r="61">
          <cell r="C61">
            <v>1061</v>
          </cell>
          <cell r="D61" t="str">
            <v>Rowan</v>
          </cell>
          <cell r="E61">
            <v>9</v>
          </cell>
        </row>
        <row r="62">
          <cell r="C62">
            <v>1062</v>
          </cell>
          <cell r="D62" t="str">
            <v>Rutherford</v>
          </cell>
          <cell r="E62">
            <v>13</v>
          </cell>
        </row>
        <row r="63">
          <cell r="C63">
            <v>1063</v>
          </cell>
          <cell r="D63" t="str">
            <v>Sampson</v>
          </cell>
          <cell r="E63">
            <v>3</v>
          </cell>
        </row>
        <row r="64">
          <cell r="C64">
            <v>1064</v>
          </cell>
          <cell r="D64" t="str">
            <v>Scotland</v>
          </cell>
          <cell r="E64">
            <v>8</v>
          </cell>
        </row>
        <row r="65">
          <cell r="C65">
            <v>1065</v>
          </cell>
          <cell r="D65" t="str">
            <v>Stanly</v>
          </cell>
          <cell r="E65">
            <v>10</v>
          </cell>
        </row>
        <row r="66">
          <cell r="C66">
            <v>1066</v>
          </cell>
          <cell r="D66" t="str">
            <v>Swain</v>
          </cell>
          <cell r="E66">
            <v>14</v>
          </cell>
        </row>
        <row r="67">
          <cell r="C67">
            <v>1067</v>
          </cell>
          <cell r="D67" t="str">
            <v>Cleveland</v>
          </cell>
          <cell r="E67">
            <v>12</v>
          </cell>
        </row>
        <row r="68">
          <cell r="C68">
            <v>1068</v>
          </cell>
          <cell r="D68" t="str">
            <v>Transylvania</v>
          </cell>
          <cell r="E68">
            <v>14</v>
          </cell>
        </row>
        <row r="69">
          <cell r="C69">
            <v>1069</v>
          </cell>
          <cell r="D69" t="str">
            <v>Union</v>
          </cell>
          <cell r="E69">
            <v>10</v>
          </cell>
        </row>
        <row r="70">
          <cell r="C70">
            <v>1070</v>
          </cell>
          <cell r="D70" t="str">
            <v>Wake</v>
          </cell>
          <cell r="E70">
            <v>5</v>
          </cell>
        </row>
        <row r="71">
          <cell r="C71">
            <v>1071</v>
          </cell>
          <cell r="D71" t="str">
            <v>Washington</v>
          </cell>
          <cell r="E71">
            <v>1</v>
          </cell>
        </row>
        <row r="72">
          <cell r="C72">
            <v>1072</v>
          </cell>
          <cell r="D72" t="str">
            <v>Henderson</v>
          </cell>
          <cell r="E72">
            <v>14</v>
          </cell>
        </row>
        <row r="73">
          <cell r="C73">
            <v>1073</v>
          </cell>
          <cell r="D73" t="str">
            <v>Alexander, Burke, Caldwell, Catawba</v>
          </cell>
          <cell r="E73" t="str">
            <v>11, 12, 13</v>
          </cell>
        </row>
        <row r="74">
          <cell r="C74">
            <v>1074</v>
          </cell>
          <cell r="D74" t="str">
            <v>Wilkes</v>
          </cell>
          <cell r="E74">
            <v>11</v>
          </cell>
        </row>
        <row r="75">
          <cell r="C75">
            <v>1075</v>
          </cell>
          <cell r="D75" t="str">
            <v>Davie, Stokes, Surry, Yadkin</v>
          </cell>
          <cell r="E75" t="str">
            <v>9, 11</v>
          </cell>
        </row>
        <row r="76">
          <cell r="C76">
            <v>1076</v>
          </cell>
          <cell r="D76" t="str">
            <v>Yancey</v>
          </cell>
          <cell r="E76">
            <v>13</v>
          </cell>
        </row>
        <row r="77">
          <cell r="C77">
            <v>1077</v>
          </cell>
          <cell r="D77" t="str">
            <v>Alexander</v>
          </cell>
          <cell r="E77">
            <v>12</v>
          </cell>
        </row>
        <row r="78">
          <cell r="C78">
            <v>1080</v>
          </cell>
          <cell r="D78" t="str">
            <v>Catawba</v>
          </cell>
          <cell r="E78">
            <v>12</v>
          </cell>
        </row>
        <row r="79">
          <cell r="C79">
            <v>1081</v>
          </cell>
          <cell r="D79" t="str">
            <v>Durham</v>
          </cell>
          <cell r="E79">
            <v>5</v>
          </cell>
        </row>
        <row r="80">
          <cell r="C80">
            <v>1082</v>
          </cell>
          <cell r="D80" t="str">
            <v>Forsyth</v>
          </cell>
          <cell r="E80">
            <v>9</v>
          </cell>
        </row>
        <row r="81">
          <cell r="C81">
            <v>1083</v>
          </cell>
          <cell r="D81" t="str">
            <v>Granville</v>
          </cell>
          <cell r="E81">
            <v>5</v>
          </cell>
        </row>
        <row r="82">
          <cell r="C82">
            <v>1085</v>
          </cell>
          <cell r="D82" t="str">
            <v>Mecklenburg</v>
          </cell>
          <cell r="E82">
            <v>10</v>
          </cell>
        </row>
        <row r="83">
          <cell r="C83">
            <v>1086</v>
          </cell>
          <cell r="D83" t="str">
            <v>New Hanover</v>
          </cell>
          <cell r="E83">
            <v>3</v>
          </cell>
        </row>
        <row r="84">
          <cell r="C84">
            <v>1088</v>
          </cell>
          <cell r="D84" t="str">
            <v>Surry, Stokes, Forsyth, Yadkin, Rockingham, Alamance, Davie, Guilford, Davidson, Randolph</v>
          </cell>
          <cell r="E84" t="str">
            <v>7, 8, 9, 11</v>
          </cell>
        </row>
        <row r="85">
          <cell r="C85">
            <v>2000</v>
          </cell>
          <cell r="D85" t="str">
            <v>Statewide</v>
          </cell>
          <cell r="E85" t="e">
            <v>#N/A</v>
          </cell>
        </row>
        <row r="86">
          <cell r="C86">
            <v>2001</v>
          </cell>
          <cell r="D86" t="str">
            <v>South Carolina</v>
          </cell>
          <cell r="E86" t="e">
            <v>#N/A</v>
          </cell>
        </row>
        <row r="87">
          <cell r="C87">
            <v>2002</v>
          </cell>
          <cell r="D87" t="str">
            <v>Mitchell, Avery, Yancey</v>
          </cell>
          <cell r="E87" t="str">
            <v>11, 13</v>
          </cell>
        </row>
        <row r="88">
          <cell r="C88">
            <v>2003</v>
          </cell>
          <cell r="D88" t="str">
            <v>Franklin, Granville, Person, Vance, Warren</v>
          </cell>
          <cell r="E88">
            <v>5</v>
          </cell>
        </row>
        <row r="89">
          <cell r="C89">
            <v>2004</v>
          </cell>
          <cell r="D89" t="str">
            <v>Buncombe, Haywood, Henderson, Madison, Transylvania</v>
          </cell>
          <cell r="E89" t="str">
            <v>13, 14</v>
          </cell>
        </row>
        <row r="90">
          <cell r="C90">
            <v>2005</v>
          </cell>
          <cell r="D90" t="str">
            <v>Chatham, Durham, Johnston, Lee, Moore, Orange, Wake</v>
          </cell>
          <cell r="E90" t="str">
            <v>4, 5, 6, 7, 8</v>
          </cell>
        </row>
        <row r="91">
          <cell r="C91">
            <v>2006</v>
          </cell>
          <cell r="D91" t="str">
            <v>Wake, Durham, Orange</v>
          </cell>
          <cell r="E91" t="str">
            <v>5, 7</v>
          </cell>
        </row>
        <row r="92">
          <cell r="C92">
            <v>2007</v>
          </cell>
          <cell r="D92" t="str">
            <v>Hyde</v>
          </cell>
          <cell r="E92">
            <v>1</v>
          </cell>
        </row>
        <row r="93">
          <cell r="C93">
            <v>2008</v>
          </cell>
          <cell r="D93" t="str">
            <v>Lee</v>
          </cell>
          <cell r="E93">
            <v>8</v>
          </cell>
        </row>
        <row r="94">
          <cell r="E94" t="e">
            <v>#N/A</v>
          </cell>
        </row>
        <row r="95">
          <cell r="E95" t="e">
            <v>#N/A</v>
          </cell>
        </row>
        <row r="96">
          <cell r="E96" t="e">
            <v>#N/A</v>
          </cell>
        </row>
        <row r="97">
          <cell r="E97" t="e">
            <v>#N/A</v>
          </cell>
        </row>
        <row r="98">
          <cell r="E98" t="e">
            <v>#N/A</v>
          </cell>
        </row>
        <row r="99">
          <cell r="E99" t="e">
            <v>#N/A</v>
          </cell>
        </row>
        <row r="100">
          <cell r="E100" t="e">
            <v>#N/A</v>
          </cell>
        </row>
        <row r="101">
          <cell r="E101" t="e">
            <v>#N/A</v>
          </cell>
        </row>
        <row r="102">
          <cell r="E102" t="e">
            <v>#N/A</v>
          </cell>
        </row>
        <row r="103">
          <cell r="E103" t="e">
            <v>#N/A</v>
          </cell>
        </row>
        <row r="104">
          <cell r="E104" t="e">
            <v>#N/A</v>
          </cell>
        </row>
        <row r="105">
          <cell r="E105" t="e">
            <v>#N/A</v>
          </cell>
        </row>
        <row r="106">
          <cell r="E106" t="e">
            <v>#N/A</v>
          </cell>
        </row>
        <row r="107">
          <cell r="E107" t="e">
            <v>#N/A</v>
          </cell>
        </row>
        <row r="108">
          <cell r="E108" t="e">
            <v>#N/A</v>
          </cell>
        </row>
        <row r="109">
          <cell r="E109" t="e">
            <v>#N/A</v>
          </cell>
        </row>
        <row r="110">
          <cell r="E110" t="e">
            <v>#N/A</v>
          </cell>
        </row>
        <row r="111">
          <cell r="E111" t="e">
            <v>#N/A</v>
          </cell>
        </row>
        <row r="112">
          <cell r="E112" t="e">
            <v>#N/A</v>
          </cell>
        </row>
        <row r="113">
          <cell r="E113" t="e">
            <v>#N/A</v>
          </cell>
        </row>
        <row r="114">
          <cell r="E114" t="e">
            <v>#N/A</v>
          </cell>
        </row>
        <row r="115">
          <cell r="E115" t="e">
            <v>#N/A</v>
          </cell>
        </row>
        <row r="116">
          <cell r="E116" t="e">
            <v>#N/A</v>
          </cell>
        </row>
        <row r="117">
          <cell r="E117" t="e">
            <v>#N/A</v>
          </cell>
        </row>
        <row r="118">
          <cell r="E118" t="e">
            <v>#N/A</v>
          </cell>
        </row>
        <row r="119">
          <cell r="E119" t="e">
            <v>#N/A</v>
          </cell>
        </row>
        <row r="120">
          <cell r="E120" t="e">
            <v>#N/A</v>
          </cell>
        </row>
        <row r="121">
          <cell r="E121" t="e">
            <v>#N/A</v>
          </cell>
        </row>
        <row r="122">
          <cell r="E122" t="e">
            <v>#N/A</v>
          </cell>
        </row>
        <row r="123">
          <cell r="E123" t="e">
            <v>#N/A</v>
          </cell>
        </row>
        <row r="124">
          <cell r="E124" t="e">
            <v>#N/A</v>
          </cell>
        </row>
        <row r="125">
          <cell r="E125" t="e">
            <v>#N/A</v>
          </cell>
        </row>
        <row r="126">
          <cell r="E126" t="e">
            <v>#N/A</v>
          </cell>
        </row>
        <row r="127">
          <cell r="E127" t="e">
            <v>#N/A</v>
          </cell>
        </row>
        <row r="128">
          <cell r="E128" t="e">
            <v>#N/A</v>
          </cell>
        </row>
        <row r="129">
          <cell r="E129" t="e">
            <v>#N/A</v>
          </cell>
        </row>
        <row r="130">
          <cell r="E130" t="e">
            <v>#N/A</v>
          </cell>
        </row>
        <row r="131">
          <cell r="E131" t="e">
            <v>#N/A</v>
          </cell>
        </row>
        <row r="132">
          <cell r="E132" t="e">
            <v>#N/A</v>
          </cell>
        </row>
        <row r="133">
          <cell r="E133" t="e">
            <v>#N/A</v>
          </cell>
        </row>
        <row r="134">
          <cell r="E134" t="e">
            <v>#N/A</v>
          </cell>
        </row>
        <row r="135">
          <cell r="E135" t="e">
            <v>#N/A</v>
          </cell>
        </row>
        <row r="136">
          <cell r="E136" t="e">
            <v>#N/A</v>
          </cell>
        </row>
        <row r="137">
          <cell r="E137" t="e">
            <v>#N/A</v>
          </cell>
        </row>
        <row r="138">
          <cell r="E138" t="e">
            <v>#N/A</v>
          </cell>
        </row>
        <row r="139">
          <cell r="E139" t="e">
            <v>#N/A</v>
          </cell>
        </row>
        <row r="140">
          <cell r="E140" t="e">
            <v>#N/A</v>
          </cell>
        </row>
        <row r="141">
          <cell r="E141" t="e">
            <v>#N/A</v>
          </cell>
        </row>
        <row r="142">
          <cell r="E142" t="e">
            <v>#N/A</v>
          </cell>
        </row>
        <row r="143">
          <cell r="E143" t="e">
            <v>#N/A</v>
          </cell>
        </row>
        <row r="144">
          <cell r="E144" t="e">
            <v>#N/A</v>
          </cell>
        </row>
        <row r="145">
          <cell r="E145" t="e">
            <v>#N/A</v>
          </cell>
        </row>
        <row r="146">
          <cell r="E146" t="e">
            <v>#N/A</v>
          </cell>
        </row>
        <row r="147">
          <cell r="E147" t="e">
            <v>#N/A</v>
          </cell>
        </row>
        <row r="148">
          <cell r="E148" t="e">
            <v>#N/A</v>
          </cell>
        </row>
        <row r="149">
          <cell r="E149" t="e">
            <v>#N/A</v>
          </cell>
        </row>
        <row r="150">
          <cell r="E150" t="e">
            <v>#N/A</v>
          </cell>
        </row>
        <row r="151">
          <cell r="E151" t="e">
            <v>#N/A</v>
          </cell>
        </row>
        <row r="152">
          <cell r="E152" t="e">
            <v>#N/A</v>
          </cell>
        </row>
        <row r="153">
          <cell r="E153" t="e">
            <v>#N/A</v>
          </cell>
        </row>
        <row r="154">
          <cell r="E154" t="e">
            <v>#N/A</v>
          </cell>
        </row>
        <row r="155">
          <cell r="E155" t="e">
            <v>#N/A</v>
          </cell>
        </row>
        <row r="156">
          <cell r="E156" t="e">
            <v>#N/A</v>
          </cell>
        </row>
        <row r="157">
          <cell r="E157" t="e">
            <v>#N/A</v>
          </cell>
        </row>
        <row r="158">
          <cell r="E158" t="e">
            <v>#N/A</v>
          </cell>
        </row>
        <row r="159">
          <cell r="E159" t="e">
            <v>#N/A</v>
          </cell>
        </row>
        <row r="160">
          <cell r="E160" t="e">
            <v>#N/A</v>
          </cell>
        </row>
        <row r="161">
          <cell r="E161" t="e">
            <v>#N/A</v>
          </cell>
        </row>
        <row r="162">
          <cell r="E162" t="e">
            <v>#N/A</v>
          </cell>
        </row>
        <row r="163">
          <cell r="E163" t="e">
            <v>#N/A</v>
          </cell>
        </row>
        <row r="164">
          <cell r="E164" t="e">
            <v>#N/A</v>
          </cell>
        </row>
        <row r="165">
          <cell r="E165" t="e">
            <v>#N/A</v>
          </cell>
        </row>
        <row r="166">
          <cell r="E166" t="e">
            <v>#N/A</v>
          </cell>
        </row>
        <row r="167">
          <cell r="E167" t="e">
            <v>#N/A</v>
          </cell>
        </row>
        <row r="168">
          <cell r="E168" t="e">
            <v>#N/A</v>
          </cell>
        </row>
        <row r="169">
          <cell r="E169" t="e">
            <v>#N/A</v>
          </cell>
        </row>
        <row r="170">
          <cell r="E170" t="e">
            <v>#N/A</v>
          </cell>
        </row>
        <row r="171">
          <cell r="E171" t="e">
            <v>#N/A</v>
          </cell>
        </row>
        <row r="172">
          <cell r="E172" t="e">
            <v>#N/A</v>
          </cell>
        </row>
        <row r="173">
          <cell r="E173" t="e">
            <v>#N/A</v>
          </cell>
        </row>
        <row r="174">
          <cell r="E174" t="e">
            <v>#N/A</v>
          </cell>
        </row>
        <row r="175">
          <cell r="E175" t="e">
            <v>#N/A</v>
          </cell>
        </row>
        <row r="176">
          <cell r="E176" t="e">
            <v>#N/A</v>
          </cell>
        </row>
        <row r="177">
          <cell r="E177" t="e">
            <v>#N/A</v>
          </cell>
        </row>
        <row r="178">
          <cell r="E178" t="e">
            <v>#N/A</v>
          </cell>
        </row>
        <row r="179">
          <cell r="E179" t="e">
            <v>#N/A</v>
          </cell>
        </row>
        <row r="180">
          <cell r="E180" t="e">
            <v>#N/A</v>
          </cell>
        </row>
        <row r="181">
          <cell r="E181" t="e">
            <v>#N/A</v>
          </cell>
        </row>
        <row r="182">
          <cell r="E182" t="e">
            <v>#N/A</v>
          </cell>
        </row>
        <row r="183">
          <cell r="E183" t="e">
            <v>#N/A</v>
          </cell>
        </row>
        <row r="184">
          <cell r="E184" t="e">
            <v>#N/A</v>
          </cell>
        </row>
        <row r="185">
          <cell r="E185" t="e">
            <v>#N/A</v>
          </cell>
        </row>
        <row r="186">
          <cell r="E186" t="e">
            <v>#N/A</v>
          </cell>
        </row>
        <row r="187">
          <cell r="E187" t="e">
            <v>#N/A</v>
          </cell>
        </row>
        <row r="188">
          <cell r="E188" t="e">
            <v>#N/A</v>
          </cell>
        </row>
        <row r="189">
          <cell r="E189" t="e">
            <v>#N/A</v>
          </cell>
        </row>
        <row r="190">
          <cell r="E190" t="e">
            <v>#N/A</v>
          </cell>
        </row>
        <row r="191">
          <cell r="E191" t="e">
            <v>#N/A</v>
          </cell>
        </row>
        <row r="192">
          <cell r="E192" t="e">
            <v>#N/A</v>
          </cell>
        </row>
        <row r="193">
          <cell r="E193" t="e">
            <v>#N/A</v>
          </cell>
        </row>
        <row r="194">
          <cell r="E194" t="e">
            <v>#N/A</v>
          </cell>
        </row>
        <row r="195">
          <cell r="E195" t="e">
            <v>#N/A</v>
          </cell>
        </row>
        <row r="196">
          <cell r="E196" t="e">
            <v>#N/A</v>
          </cell>
        </row>
        <row r="197">
          <cell r="E197" t="e">
            <v>#N/A</v>
          </cell>
        </row>
        <row r="198">
          <cell r="E198" t="e">
            <v>#N/A</v>
          </cell>
        </row>
        <row r="199">
          <cell r="E199" t="e">
            <v>#N/A</v>
          </cell>
        </row>
        <row r="200">
          <cell r="E200" t="e">
            <v>#N/A</v>
          </cell>
        </row>
        <row r="201">
          <cell r="E201" t="e">
            <v>#N/A</v>
          </cell>
        </row>
        <row r="202">
          <cell r="E202" t="e">
            <v>#N/A</v>
          </cell>
        </row>
        <row r="203">
          <cell r="E203" t="e">
            <v>#N/A</v>
          </cell>
        </row>
        <row r="204">
          <cell r="E204" t="e">
            <v>#N/A</v>
          </cell>
        </row>
        <row r="205">
          <cell r="E205" t="e">
            <v>#N/A</v>
          </cell>
        </row>
        <row r="206">
          <cell r="E206" t="e">
            <v>#N/A</v>
          </cell>
        </row>
        <row r="207">
          <cell r="E207" t="e">
            <v>#N/A</v>
          </cell>
        </row>
        <row r="208">
          <cell r="E208" t="e">
            <v>#N/A</v>
          </cell>
        </row>
        <row r="209">
          <cell r="E209" t="e">
            <v>#N/A</v>
          </cell>
        </row>
        <row r="210">
          <cell r="E210" t="e">
            <v>#N/A</v>
          </cell>
        </row>
        <row r="211">
          <cell r="E211" t="e">
            <v>#N/A</v>
          </cell>
        </row>
        <row r="212">
          <cell r="E212" t="e">
            <v>#N/A</v>
          </cell>
        </row>
        <row r="213">
          <cell r="E213" t="e">
            <v>#N/A</v>
          </cell>
        </row>
        <row r="214">
          <cell r="E214" t="e">
            <v>#N/A</v>
          </cell>
        </row>
        <row r="215">
          <cell r="E215" t="e">
            <v>#N/A</v>
          </cell>
        </row>
        <row r="216">
          <cell r="E216" t="e">
            <v>#N/A</v>
          </cell>
        </row>
        <row r="217">
          <cell r="E217" t="e">
            <v>#N/A</v>
          </cell>
        </row>
        <row r="218">
          <cell r="E218" t="e">
            <v>#N/A</v>
          </cell>
        </row>
        <row r="219">
          <cell r="E219" t="e">
            <v>#N/A</v>
          </cell>
        </row>
        <row r="220">
          <cell r="E220" t="e">
            <v>#N/A</v>
          </cell>
        </row>
        <row r="221">
          <cell r="E221" t="e">
            <v>#N/A</v>
          </cell>
        </row>
        <row r="222">
          <cell r="E222" t="e">
            <v>#N/A</v>
          </cell>
        </row>
        <row r="223">
          <cell r="E223" t="e">
            <v>#N/A</v>
          </cell>
        </row>
        <row r="224">
          <cell r="E224" t="e">
            <v>#N/A</v>
          </cell>
        </row>
        <row r="225">
          <cell r="E225" t="e">
            <v>#N/A</v>
          </cell>
        </row>
        <row r="226">
          <cell r="E226" t="e">
            <v>#N/A</v>
          </cell>
        </row>
        <row r="227">
          <cell r="E227" t="e">
            <v>#N/A</v>
          </cell>
        </row>
        <row r="228">
          <cell r="E228" t="e">
            <v>#N/A</v>
          </cell>
        </row>
        <row r="229">
          <cell r="E229" t="e">
            <v>#N/A</v>
          </cell>
        </row>
        <row r="230">
          <cell r="E230" t="e">
            <v>#N/A</v>
          </cell>
        </row>
        <row r="231">
          <cell r="E231" t="e">
            <v>#N/A</v>
          </cell>
        </row>
        <row r="232">
          <cell r="E232" t="e">
            <v>#N/A</v>
          </cell>
        </row>
        <row r="233">
          <cell r="E233" t="e">
            <v>#N/A</v>
          </cell>
        </row>
        <row r="234">
          <cell r="E234" t="e">
            <v>#N/A</v>
          </cell>
        </row>
        <row r="235">
          <cell r="E235" t="e">
            <v>#N/A</v>
          </cell>
        </row>
        <row r="236">
          <cell r="E236" t="e">
            <v>#N/A</v>
          </cell>
        </row>
        <row r="237">
          <cell r="E237" t="e">
            <v>#N/A</v>
          </cell>
        </row>
        <row r="238">
          <cell r="E238" t="e">
            <v>#N/A</v>
          </cell>
        </row>
        <row r="239">
          <cell r="E239" t="e">
            <v>#N/A</v>
          </cell>
        </row>
        <row r="240">
          <cell r="E240" t="e">
            <v>#N/A</v>
          </cell>
        </row>
        <row r="241">
          <cell r="E241" t="e">
            <v>#N/A</v>
          </cell>
        </row>
        <row r="242">
          <cell r="E242" t="e">
            <v>#N/A</v>
          </cell>
        </row>
        <row r="243">
          <cell r="E243" t="e">
            <v>#N/A</v>
          </cell>
        </row>
        <row r="244">
          <cell r="E244" t="e">
            <v>#N/A</v>
          </cell>
        </row>
        <row r="245">
          <cell r="E245" t="e">
            <v>#N/A</v>
          </cell>
        </row>
        <row r="246">
          <cell r="E246" t="e">
            <v>#N/A</v>
          </cell>
        </row>
        <row r="247">
          <cell r="E247" t="e">
            <v>#N/A</v>
          </cell>
        </row>
        <row r="248">
          <cell r="E248" t="e">
            <v>#N/A</v>
          </cell>
        </row>
        <row r="249">
          <cell r="E249" t="e">
            <v>#N/A</v>
          </cell>
        </row>
        <row r="250">
          <cell r="E250" t="e">
            <v>#N/A</v>
          </cell>
        </row>
        <row r="251">
          <cell r="E251" t="e">
            <v>#N/A</v>
          </cell>
        </row>
        <row r="252">
          <cell r="E252" t="e">
            <v>#N/A</v>
          </cell>
        </row>
        <row r="253">
          <cell r="E253" t="e">
            <v>#N/A</v>
          </cell>
        </row>
        <row r="254">
          <cell r="E254" t="e">
            <v>#N/A</v>
          </cell>
        </row>
        <row r="255">
          <cell r="E255" t="e">
            <v>#N/A</v>
          </cell>
        </row>
        <row r="256">
          <cell r="E256" t="e">
            <v>#N/A</v>
          </cell>
        </row>
        <row r="257">
          <cell r="E257" t="e">
            <v>#N/A</v>
          </cell>
        </row>
        <row r="258">
          <cell r="E258" t="e">
            <v>#N/A</v>
          </cell>
        </row>
        <row r="259">
          <cell r="E259" t="e">
            <v>#N/A</v>
          </cell>
        </row>
        <row r="260">
          <cell r="E260" t="e">
            <v>#N/A</v>
          </cell>
        </row>
        <row r="261">
          <cell r="E261" t="e">
            <v>#N/A</v>
          </cell>
        </row>
        <row r="262">
          <cell r="E262" t="e">
            <v>#N/A</v>
          </cell>
        </row>
        <row r="263">
          <cell r="E263" t="e">
            <v>#N/A</v>
          </cell>
        </row>
        <row r="264">
          <cell r="E264" t="e">
            <v>#N/A</v>
          </cell>
        </row>
        <row r="265">
          <cell r="E265" t="e">
            <v>#N/A</v>
          </cell>
        </row>
        <row r="266">
          <cell r="E266" t="e">
            <v>#N/A</v>
          </cell>
        </row>
        <row r="267">
          <cell r="E267" t="e">
            <v>#N/A</v>
          </cell>
        </row>
        <row r="268">
          <cell r="E268" t="e">
            <v>#N/A</v>
          </cell>
        </row>
        <row r="269">
          <cell r="E269" t="e">
            <v>#N/A</v>
          </cell>
        </row>
        <row r="270">
          <cell r="E270" t="e">
            <v>#N/A</v>
          </cell>
        </row>
        <row r="271">
          <cell r="E271" t="e">
            <v>#N/A</v>
          </cell>
        </row>
        <row r="272">
          <cell r="E272" t="e">
            <v>#N/A</v>
          </cell>
        </row>
        <row r="273">
          <cell r="E273" t="e">
            <v>#N/A</v>
          </cell>
        </row>
        <row r="274">
          <cell r="E274" t="e">
            <v>#N/A</v>
          </cell>
        </row>
        <row r="275">
          <cell r="E275" t="e">
            <v>#N/A</v>
          </cell>
        </row>
        <row r="276">
          <cell r="E276" t="e">
            <v>#N/A</v>
          </cell>
        </row>
        <row r="277">
          <cell r="E277" t="e">
            <v>#N/A</v>
          </cell>
        </row>
        <row r="278">
          <cell r="E278" t="e">
            <v>#N/A</v>
          </cell>
        </row>
        <row r="279">
          <cell r="E279" t="e">
            <v>#N/A</v>
          </cell>
        </row>
        <row r="280">
          <cell r="E280" t="e">
            <v>#N/A</v>
          </cell>
        </row>
        <row r="281">
          <cell r="E281" t="e">
            <v>#N/A</v>
          </cell>
        </row>
        <row r="282">
          <cell r="E282" t="e">
            <v>#N/A</v>
          </cell>
        </row>
        <row r="283">
          <cell r="E283" t="e">
            <v>#N/A</v>
          </cell>
        </row>
        <row r="284">
          <cell r="E284" t="e">
            <v>#N/A</v>
          </cell>
        </row>
        <row r="285">
          <cell r="E285" t="e">
            <v>#N/A</v>
          </cell>
        </row>
        <row r="286">
          <cell r="E286" t="e">
            <v>#N/A</v>
          </cell>
        </row>
        <row r="287">
          <cell r="E287" t="e">
            <v>#N/A</v>
          </cell>
        </row>
        <row r="288">
          <cell r="E288" t="e">
            <v>#N/A</v>
          </cell>
        </row>
        <row r="289">
          <cell r="E289" t="e">
            <v>#N/A</v>
          </cell>
        </row>
        <row r="290">
          <cell r="E290" t="e">
            <v>#N/A</v>
          </cell>
        </row>
        <row r="291">
          <cell r="E291" t="e">
            <v>#N/A</v>
          </cell>
        </row>
        <row r="292">
          <cell r="E292" t="e">
            <v>#N/A</v>
          </cell>
        </row>
        <row r="293">
          <cell r="E293" t="e">
            <v>#N/A</v>
          </cell>
        </row>
        <row r="294">
          <cell r="E294" t="e">
            <v>#N/A</v>
          </cell>
        </row>
        <row r="295">
          <cell r="E295" t="e">
            <v>#N/A</v>
          </cell>
        </row>
        <row r="296">
          <cell r="E296" t="e">
            <v>#N/A</v>
          </cell>
        </row>
        <row r="297">
          <cell r="E297" t="e">
            <v>#N/A</v>
          </cell>
        </row>
        <row r="298">
          <cell r="E298" t="e">
            <v>#N/A</v>
          </cell>
        </row>
        <row r="299">
          <cell r="E299" t="e">
            <v>#N/A</v>
          </cell>
        </row>
        <row r="300">
          <cell r="E300" t="e">
            <v>#N/A</v>
          </cell>
        </row>
        <row r="301">
          <cell r="E301" t="e">
            <v>#N/A</v>
          </cell>
        </row>
        <row r="302">
          <cell r="E302" t="e">
            <v>#N/A</v>
          </cell>
        </row>
        <row r="303">
          <cell r="E303" t="e">
            <v>#N/A</v>
          </cell>
        </row>
        <row r="304">
          <cell r="E304" t="e">
            <v>#N/A</v>
          </cell>
        </row>
        <row r="305">
          <cell r="E305" t="e">
            <v>#N/A</v>
          </cell>
        </row>
        <row r="306">
          <cell r="E306" t="e">
            <v>#N/A</v>
          </cell>
        </row>
        <row r="307">
          <cell r="E307" t="e">
            <v>#N/A</v>
          </cell>
        </row>
        <row r="308">
          <cell r="E308" t="e">
            <v>#N/A</v>
          </cell>
        </row>
        <row r="309">
          <cell r="E309" t="e">
            <v>#N/A</v>
          </cell>
        </row>
        <row r="310">
          <cell r="E310" t="e">
            <v>#N/A</v>
          </cell>
        </row>
        <row r="311">
          <cell r="E311" t="e">
            <v>#N/A</v>
          </cell>
        </row>
        <row r="312">
          <cell r="E312" t="e">
            <v>#N/A</v>
          </cell>
        </row>
        <row r="313">
          <cell r="E313" t="e">
            <v>#N/A</v>
          </cell>
        </row>
        <row r="314">
          <cell r="E314" t="e">
            <v>#N/A</v>
          </cell>
        </row>
        <row r="315">
          <cell r="E315" t="e">
            <v>#N/A</v>
          </cell>
        </row>
        <row r="316">
          <cell r="E316" t="e">
            <v>#N/A</v>
          </cell>
        </row>
        <row r="317">
          <cell r="E317" t="e">
            <v>#N/A</v>
          </cell>
        </row>
        <row r="318">
          <cell r="E318" t="e">
            <v>#N/A</v>
          </cell>
        </row>
        <row r="319">
          <cell r="E319" t="e">
            <v>#N/A</v>
          </cell>
        </row>
        <row r="320">
          <cell r="E320" t="e">
            <v>#N/A</v>
          </cell>
        </row>
        <row r="321">
          <cell r="E321" t="e">
            <v>#N/A</v>
          </cell>
        </row>
        <row r="322">
          <cell r="E322" t="e">
            <v>#N/A</v>
          </cell>
        </row>
        <row r="323">
          <cell r="E323" t="e">
            <v>#N/A</v>
          </cell>
        </row>
        <row r="324">
          <cell r="E324" t="e">
            <v>#N/A</v>
          </cell>
        </row>
        <row r="325">
          <cell r="E325" t="e">
            <v>#N/A</v>
          </cell>
        </row>
        <row r="326">
          <cell r="E326" t="e">
            <v>#N/A</v>
          </cell>
        </row>
        <row r="327">
          <cell r="E327" t="e">
            <v>#N/A</v>
          </cell>
        </row>
        <row r="328">
          <cell r="E328" t="e">
            <v>#N/A</v>
          </cell>
        </row>
        <row r="329">
          <cell r="E329" t="e">
            <v>#N/A</v>
          </cell>
        </row>
        <row r="330">
          <cell r="E330" t="e">
            <v>#N/A</v>
          </cell>
        </row>
        <row r="331">
          <cell r="E331" t="e">
            <v>#N/A</v>
          </cell>
        </row>
        <row r="332">
          <cell r="E332" t="e">
            <v>#N/A</v>
          </cell>
        </row>
        <row r="333">
          <cell r="E333" t="e">
            <v>#N/A</v>
          </cell>
        </row>
        <row r="334">
          <cell r="E334" t="e">
            <v>#N/A</v>
          </cell>
        </row>
        <row r="335">
          <cell r="E335" t="e">
            <v>#N/A</v>
          </cell>
        </row>
        <row r="336">
          <cell r="E336" t="e">
            <v>#N/A</v>
          </cell>
        </row>
        <row r="337">
          <cell r="E337" t="e">
            <v>#N/A</v>
          </cell>
        </row>
        <row r="338">
          <cell r="E338" t="e">
            <v>#N/A</v>
          </cell>
        </row>
        <row r="339">
          <cell r="E339" t="e">
            <v>#N/A</v>
          </cell>
        </row>
        <row r="340">
          <cell r="E340" t="e">
            <v>#N/A</v>
          </cell>
        </row>
        <row r="341">
          <cell r="E341" t="e">
            <v>#N/A</v>
          </cell>
        </row>
        <row r="342">
          <cell r="E342" t="e">
            <v>#N/A</v>
          </cell>
        </row>
        <row r="343">
          <cell r="E343" t="e">
            <v>#N/A</v>
          </cell>
        </row>
        <row r="344">
          <cell r="E344" t="e">
            <v>#N/A</v>
          </cell>
        </row>
        <row r="345">
          <cell r="E345" t="e">
            <v>#N/A</v>
          </cell>
        </row>
        <row r="346">
          <cell r="E346" t="e">
            <v>#N/A</v>
          </cell>
        </row>
        <row r="347">
          <cell r="E347" t="e">
            <v>#N/A</v>
          </cell>
        </row>
        <row r="348">
          <cell r="E348" t="e">
            <v>#N/A</v>
          </cell>
        </row>
        <row r="349">
          <cell r="E349" t="e">
            <v>#N/A</v>
          </cell>
        </row>
        <row r="350">
          <cell r="E350" t="e">
            <v>#N/A</v>
          </cell>
        </row>
        <row r="351">
          <cell r="E351" t="e">
            <v>#N/A</v>
          </cell>
        </row>
        <row r="352">
          <cell r="E352" t="e">
            <v>#N/A</v>
          </cell>
        </row>
        <row r="353">
          <cell r="E353" t="e">
            <v>#N/A</v>
          </cell>
        </row>
        <row r="354">
          <cell r="E354" t="e">
            <v>#N/A</v>
          </cell>
        </row>
        <row r="355">
          <cell r="E355" t="e">
            <v>#N/A</v>
          </cell>
        </row>
        <row r="356">
          <cell r="E356" t="e">
            <v>#N/A</v>
          </cell>
        </row>
        <row r="357">
          <cell r="E357" t="e">
            <v>#N/A</v>
          </cell>
        </row>
        <row r="358">
          <cell r="E358" t="e">
            <v>#N/A</v>
          </cell>
        </row>
        <row r="359">
          <cell r="E359" t="e">
            <v>#N/A</v>
          </cell>
        </row>
        <row r="360">
          <cell r="E360" t="e">
            <v>#N/A</v>
          </cell>
        </row>
        <row r="361">
          <cell r="E361" t="e">
            <v>#N/A</v>
          </cell>
        </row>
        <row r="362">
          <cell r="E362" t="e">
            <v>#N/A</v>
          </cell>
        </row>
        <row r="363">
          <cell r="E363" t="e">
            <v>#N/A</v>
          </cell>
        </row>
        <row r="364">
          <cell r="E364" t="e">
            <v>#N/A</v>
          </cell>
        </row>
        <row r="365">
          <cell r="E365" t="e">
            <v>#N/A</v>
          </cell>
        </row>
        <row r="366">
          <cell r="E366" t="e">
            <v>#N/A</v>
          </cell>
        </row>
      </sheetData>
      <sheetData sheetId="4">
        <row r="1">
          <cell r="A1" t="str">
            <v>Row Labels</v>
          </cell>
          <cell r="B1" t="str">
            <v>ID</v>
          </cell>
        </row>
        <row r="2">
          <cell r="A2" t="str">
            <v>ADTS OF ROCKINGHAM COUNTY</v>
          </cell>
          <cell r="B2">
            <v>1001</v>
          </cell>
        </row>
        <row r="3">
          <cell r="A3" t="str">
            <v>ALAMANCE COUNTY TRANSPORTATION</v>
          </cell>
          <cell r="B3">
            <v>1002</v>
          </cell>
        </row>
        <row r="4">
          <cell r="A4" t="str">
            <v>ALBEMARLE REGIONAL HEALTH SERVICES</v>
          </cell>
          <cell r="B4">
            <v>1003</v>
          </cell>
        </row>
        <row r="5">
          <cell r="A5" t="str">
            <v>ALLEGHANY COUNTY</v>
          </cell>
          <cell r="B5">
            <v>1004</v>
          </cell>
        </row>
        <row r="6">
          <cell r="A6" t="str">
            <v>ANSON COUNTY</v>
          </cell>
          <cell r="B6">
            <v>1005</v>
          </cell>
        </row>
        <row r="7">
          <cell r="A7" t="str">
            <v>APPALCART</v>
          </cell>
          <cell r="B7">
            <v>1006</v>
          </cell>
        </row>
        <row r="8">
          <cell r="A8" t="str">
            <v>ASHE COUNTY TRANSPORTATION</v>
          </cell>
          <cell r="B8">
            <v>1007</v>
          </cell>
        </row>
        <row r="9">
          <cell r="A9" t="str">
            <v>AVERY COUNTY TRANSPORTATION</v>
          </cell>
          <cell r="B9">
            <v>1008</v>
          </cell>
        </row>
        <row r="10">
          <cell r="A10" t="str">
            <v>BEAUFORT COUNTY DEVELOPMENTAL</v>
          </cell>
          <cell r="B10">
            <v>1009</v>
          </cell>
        </row>
        <row r="11">
          <cell r="A11" t="str">
            <v>BLADEN COUNTY</v>
          </cell>
          <cell r="B11">
            <v>1010</v>
          </cell>
        </row>
        <row r="12">
          <cell r="A12" t="str">
            <v>BRUNSWICK TRANSIT SYSTEM INC</v>
          </cell>
          <cell r="B12">
            <v>1011</v>
          </cell>
        </row>
        <row r="13">
          <cell r="A13" t="str">
            <v>BUNCOMBE COUNTY</v>
          </cell>
          <cell r="B13">
            <v>1012</v>
          </cell>
        </row>
        <row r="14">
          <cell r="A14" t="str">
            <v>CABARRUS COUNTY</v>
          </cell>
          <cell r="B14">
            <v>1013</v>
          </cell>
        </row>
        <row r="15">
          <cell r="A15" t="str">
            <v>CARTERET COUNTY</v>
          </cell>
          <cell r="B15">
            <v>1014</v>
          </cell>
        </row>
        <row r="16">
          <cell r="A16" t="str">
            <v>CASWELL COUNTY</v>
          </cell>
          <cell r="B16">
            <v>1015</v>
          </cell>
        </row>
        <row r="17">
          <cell r="A17" t="str">
            <v>CHATHAM TRANSIT NETWORK</v>
          </cell>
          <cell r="B17">
            <v>1016</v>
          </cell>
        </row>
        <row r="18">
          <cell r="A18" t="str">
            <v>CHEROKEE COUNTY</v>
          </cell>
          <cell r="B18">
            <v>1017</v>
          </cell>
        </row>
        <row r="19">
          <cell r="A19" t="str">
            <v>CHOANOKE PUBLIC TRANSPORTATION</v>
          </cell>
          <cell r="B19">
            <v>1018</v>
          </cell>
        </row>
        <row r="20">
          <cell r="A20" t="str">
            <v>CITY OF ROCKY MOUNT</v>
          </cell>
          <cell r="B20">
            <v>1019</v>
          </cell>
        </row>
        <row r="21">
          <cell r="A21" t="str">
            <v>CITY OF WILSON</v>
          </cell>
          <cell r="B21">
            <v>1020</v>
          </cell>
        </row>
        <row r="22">
          <cell r="A22" t="str">
            <v>CLAY COUNTY</v>
          </cell>
          <cell r="B22">
            <v>1021</v>
          </cell>
        </row>
        <row r="23">
          <cell r="A23" t="str">
            <v>COLUMBUS COUNTY</v>
          </cell>
          <cell r="B23">
            <v>1022</v>
          </cell>
        </row>
        <row r="24">
          <cell r="A24" t="str">
            <v>COMMUNITY AND SENIOR SERVICES OF</v>
          </cell>
          <cell r="B24">
            <v>1023</v>
          </cell>
        </row>
        <row r="25">
          <cell r="A25" t="str">
            <v>CUMBERLAND COUNTY FINANCE DEPT</v>
          </cell>
          <cell r="B25">
            <v>1025</v>
          </cell>
        </row>
        <row r="26">
          <cell r="A26" t="str">
            <v>COUNTY OF DARE</v>
          </cell>
          <cell r="B26">
            <v>1026</v>
          </cell>
        </row>
        <row r="27">
          <cell r="A27" t="str">
            <v>COUNTY OF HARNETT</v>
          </cell>
          <cell r="B27">
            <v>1035</v>
          </cell>
        </row>
        <row r="28">
          <cell r="A28" t="str">
            <v>COUNTY OF LEE</v>
          </cell>
          <cell r="B28">
            <v>1041</v>
          </cell>
        </row>
        <row r="29">
          <cell r="A29" t="str">
            <v>CRAVEN COUNTY</v>
          </cell>
          <cell r="B29">
            <v>1024</v>
          </cell>
        </row>
        <row r="30">
          <cell r="A30" t="str">
            <v>COUNTY OF DAVIDSON</v>
          </cell>
          <cell r="B30">
            <v>1027</v>
          </cell>
        </row>
        <row r="31">
          <cell r="A31" t="str">
            <v>DUPLIN COUNTY</v>
          </cell>
          <cell r="B31">
            <v>1028</v>
          </cell>
        </row>
        <row r="32">
          <cell r="A32" t="str">
            <v>GASTON COUNTY</v>
          </cell>
          <cell r="B32">
            <v>1029</v>
          </cell>
        </row>
        <row r="33">
          <cell r="A33" t="str">
            <v>GATES COUNTY</v>
          </cell>
          <cell r="B33">
            <v>1030</v>
          </cell>
        </row>
        <row r="34">
          <cell r="A34" t="str">
            <v>GOLDSBORO WAYNE TRANSPORTATION</v>
          </cell>
          <cell r="B34">
            <v>1031</v>
          </cell>
        </row>
        <row r="35">
          <cell r="A35" t="str">
            <v>GRAHAM COUNTY</v>
          </cell>
          <cell r="B35">
            <v>1032</v>
          </cell>
        </row>
        <row r="36">
          <cell r="A36" t="str">
            <v>GREENE COUNTY</v>
          </cell>
          <cell r="B36">
            <v>1033</v>
          </cell>
        </row>
        <row r="37">
          <cell r="A37" t="str">
            <v>GUILFORD COUNTY</v>
          </cell>
          <cell r="B37">
            <v>1034</v>
          </cell>
        </row>
        <row r="38">
          <cell r="A38" t="str">
            <v>HARNETT COUNTY</v>
          </cell>
          <cell r="B38">
            <v>1035</v>
          </cell>
        </row>
        <row r="39">
          <cell r="A39" t="str">
            <v>HOKE COUNTY</v>
          </cell>
          <cell r="B39">
            <v>1036</v>
          </cell>
        </row>
        <row r="40">
          <cell r="A40" t="str">
            <v>HYDE COUNTY NON-PROFIT PRIVATE</v>
          </cell>
          <cell r="B40">
            <v>1037</v>
          </cell>
        </row>
        <row r="41">
          <cell r="A41" t="str">
            <v>IREDELL COUNTY</v>
          </cell>
          <cell r="B41">
            <v>1038</v>
          </cell>
        </row>
        <row r="42">
          <cell r="A42" t="str">
            <v>JACKSON COUNTY TRANSIT</v>
          </cell>
          <cell r="B42">
            <v>1039</v>
          </cell>
        </row>
        <row r="43">
          <cell r="A43" t="str">
            <v>KERR AREA TRANSPORTATION</v>
          </cell>
          <cell r="B43">
            <v>1040</v>
          </cell>
        </row>
        <row r="44">
          <cell r="A44" t="str">
            <v>LENOIR COUNTY</v>
          </cell>
          <cell r="B44">
            <v>1042</v>
          </cell>
        </row>
        <row r="45">
          <cell r="A45" t="str">
            <v>LINCOLN COUNTY</v>
          </cell>
          <cell r="B45">
            <v>1043</v>
          </cell>
        </row>
        <row r="46">
          <cell r="A46" t="str">
            <v>MACON COUNTY</v>
          </cell>
          <cell r="B46">
            <v>1044</v>
          </cell>
        </row>
        <row r="47">
          <cell r="A47" t="str">
            <v>MADISON COUNTY TRANSPORTATION</v>
          </cell>
          <cell r="B47">
            <v>1045</v>
          </cell>
        </row>
        <row r="48">
          <cell r="A48" t="str">
            <v>MARTIN COUNTY</v>
          </cell>
          <cell r="B48">
            <v>1046</v>
          </cell>
        </row>
        <row r="49">
          <cell r="A49" t="str">
            <v>COUNTY OF MCDOWELL</v>
          </cell>
          <cell r="B49">
            <v>1047</v>
          </cell>
        </row>
        <row r="50">
          <cell r="A50" t="str">
            <v>MITCHELL COUNTY TRANSPORTATION</v>
          </cell>
          <cell r="B50">
            <v>1048</v>
          </cell>
        </row>
        <row r="51">
          <cell r="A51" t="str">
            <v>MOORE COUNTY</v>
          </cell>
          <cell r="B51">
            <v>1049</v>
          </cell>
        </row>
        <row r="52">
          <cell r="A52" t="str">
            <v>MOUNTAIN PROJECTS INC</v>
          </cell>
          <cell r="B52">
            <v>1050</v>
          </cell>
        </row>
        <row r="53">
          <cell r="A53" t="str">
            <v>ONSLOW UNITED TRANSIT</v>
          </cell>
          <cell r="B53">
            <v>1051</v>
          </cell>
        </row>
        <row r="54">
          <cell r="A54" t="str">
            <v>ORANGE COUNTY</v>
          </cell>
          <cell r="B54">
            <v>1052</v>
          </cell>
        </row>
        <row r="55">
          <cell r="A55" t="str">
            <v>PENDER ADULT SERVICES, INC.</v>
          </cell>
          <cell r="B55">
            <v>1054</v>
          </cell>
        </row>
        <row r="56">
          <cell r="A56" t="str">
            <v>PERSON COUNTY</v>
          </cell>
          <cell r="B56">
            <v>1055</v>
          </cell>
        </row>
        <row r="57">
          <cell r="A57" t="str">
            <v>PITT COUNTY</v>
          </cell>
          <cell r="B57">
            <v>1056</v>
          </cell>
        </row>
        <row r="58">
          <cell r="A58" t="str">
            <v>POLK COUNTY TRANSPORTATION</v>
          </cell>
          <cell r="B58">
            <v>1057</v>
          </cell>
        </row>
        <row r="59">
          <cell r="A59" t="str">
            <v>RANDOLPH SENIOR ADULTS ASSOCIATION INC</v>
          </cell>
          <cell r="B59">
            <v>1058</v>
          </cell>
        </row>
        <row r="60">
          <cell r="A60" t="str">
            <v>RICHMOND INTERAGENCY</v>
          </cell>
          <cell r="B60">
            <v>1059</v>
          </cell>
        </row>
        <row r="61">
          <cell r="A61" t="str">
            <v>ROBESON COUNTY</v>
          </cell>
          <cell r="B61">
            <v>1060</v>
          </cell>
        </row>
        <row r="62">
          <cell r="A62" t="str">
            <v>ROWAN COUNTY</v>
          </cell>
          <cell r="B62">
            <v>1061</v>
          </cell>
        </row>
        <row r="63">
          <cell r="A63" t="str">
            <v>RUTHERFORD COUNTY</v>
          </cell>
          <cell r="B63">
            <v>1062</v>
          </cell>
        </row>
        <row r="64">
          <cell r="A64" t="str">
            <v>SAMPSON COUNTY</v>
          </cell>
          <cell r="B64">
            <v>1063</v>
          </cell>
        </row>
        <row r="65">
          <cell r="A65" t="str">
            <v>SCOTLAND COUNTY</v>
          </cell>
          <cell r="B65">
            <v>1064</v>
          </cell>
        </row>
        <row r="66">
          <cell r="A66" t="str">
            <v>STANLY COUNTY</v>
          </cell>
          <cell r="B66">
            <v>1065</v>
          </cell>
        </row>
        <row r="67">
          <cell r="A67" t="str">
            <v>SWAIN COUNTY FOCAL POINT</v>
          </cell>
          <cell r="B67">
            <v>1066</v>
          </cell>
        </row>
        <row r="68">
          <cell r="A68" t="str">
            <v>TRANSPORTATION ADMINISTRATION</v>
          </cell>
          <cell r="B68">
            <v>1067</v>
          </cell>
        </row>
        <row r="69">
          <cell r="A69" t="str">
            <v>TRANSYLVANIA COUNTY</v>
          </cell>
          <cell r="B69">
            <v>1068</v>
          </cell>
        </row>
        <row r="70">
          <cell r="A70" t="str">
            <v>UNION COUNTY</v>
          </cell>
          <cell r="B70">
            <v>1069</v>
          </cell>
        </row>
        <row r="71">
          <cell r="A71" t="str">
            <v>WAKE COUNTY</v>
          </cell>
          <cell r="B71">
            <v>1070</v>
          </cell>
        </row>
        <row r="72">
          <cell r="A72" t="str">
            <v>WASHINGTON COUNTY</v>
          </cell>
          <cell r="B72">
            <v>1071</v>
          </cell>
        </row>
        <row r="73">
          <cell r="A73" t="str">
            <v>WESTERN CAROLINA COMMUNITY</v>
          </cell>
          <cell r="B73">
            <v>1072</v>
          </cell>
        </row>
        <row r="74">
          <cell r="A74" t="str">
            <v>WESTERN PIEDMONT REGIONAL</v>
          </cell>
          <cell r="B74">
            <v>1073</v>
          </cell>
        </row>
        <row r="75">
          <cell r="A75" t="str">
            <v>WILKES TRANSPORTATION AUTHORITY</v>
          </cell>
          <cell r="B75">
            <v>1074</v>
          </cell>
        </row>
        <row r="76">
          <cell r="A76" t="str">
            <v>YADKIN VALLEY ECONOMIC</v>
          </cell>
          <cell r="B76">
            <v>1075</v>
          </cell>
        </row>
        <row r="77">
          <cell r="A77" t="str">
            <v>YANCEY COUNTY TRANSPORTATION</v>
          </cell>
          <cell r="B77">
            <v>1076</v>
          </cell>
        </row>
        <row r="78">
          <cell r="A78" t="str">
            <v>TROLLEYS INC</v>
          </cell>
          <cell r="B78">
            <v>2000</v>
          </cell>
        </row>
        <row r="79">
          <cell r="A79" t="str">
            <v>THE LIFE CENTER</v>
          </cell>
          <cell r="B79">
            <v>2000</v>
          </cell>
        </row>
        <row r="80">
          <cell r="A80" t="str">
            <v>MONARCH</v>
          </cell>
          <cell r="B80">
            <v>2000</v>
          </cell>
        </row>
        <row r="81">
          <cell r="A81" t="str">
            <v>RUTHERFORD LIFE SERVICES INC</v>
          </cell>
          <cell r="B81">
            <v>1062</v>
          </cell>
        </row>
        <row r="82">
          <cell r="A82" t="str">
            <v>STANLY COUNTY SENIOR SERVICES</v>
          </cell>
          <cell r="B82">
            <v>1065</v>
          </cell>
        </row>
        <row r="83">
          <cell r="A83" t="str">
            <v>AVERY ASSOCIATION FOR</v>
          </cell>
          <cell r="B83">
            <v>1008</v>
          </cell>
        </row>
        <row r="84">
          <cell r="A84" t="str">
            <v>IREDELL COUNTY COUNCIL ON AGING INC</v>
          </cell>
          <cell r="B84">
            <v>1038</v>
          </cell>
        </row>
        <row r="85">
          <cell r="A85" t="str">
            <v>ALEXANDER COUNTY</v>
          </cell>
          <cell r="B85">
            <v>1077</v>
          </cell>
        </row>
        <row r="86">
          <cell r="A86" t="str">
            <v>RUTHERFORD COUNTY SENIOR CENTER</v>
          </cell>
          <cell r="B86">
            <v>1062</v>
          </cell>
        </row>
        <row r="87">
          <cell r="A87" t="str">
            <v>MAYLAND COMMUNITY COLLEGE</v>
          </cell>
          <cell r="B87">
            <v>2002</v>
          </cell>
        </row>
        <row r="88">
          <cell r="A88" t="str">
            <v>COMMUNITY LINK PROGRAMS OF TRAVELERS</v>
          </cell>
          <cell r="B88">
            <v>2000</v>
          </cell>
        </row>
        <row r="89">
          <cell r="A89" t="str">
            <v>CHATHAM COUNTY COUNCIL ON AGING</v>
          </cell>
          <cell r="B89">
            <v>1016</v>
          </cell>
        </row>
        <row r="90">
          <cell r="A90" t="str">
            <v>WACCAMAW REGIONAL COUNCIL OF</v>
          </cell>
          <cell r="B90">
            <v>2001</v>
          </cell>
        </row>
        <row r="91">
          <cell r="A91" t="str">
            <v>THE WORKSHOP OF DAVIDSON INC</v>
          </cell>
          <cell r="B91">
            <v>1027</v>
          </cell>
        </row>
        <row r="92">
          <cell r="A92" t="str">
            <v>CITY OF GREENVILLE</v>
          </cell>
          <cell r="B92">
            <v>1056</v>
          </cell>
        </row>
        <row r="93">
          <cell r="A93" t="str">
            <v>Kerr-Tar Regional Council of Governments</v>
          </cell>
          <cell r="B93">
            <v>2003</v>
          </cell>
        </row>
        <row r="94">
          <cell r="A94" t="str">
            <v>CATAWBA COUNTY</v>
          </cell>
          <cell r="B94">
            <v>1080</v>
          </cell>
        </row>
        <row r="95">
          <cell r="A95" t="str">
            <v>CITY OF GASTONIA</v>
          </cell>
          <cell r="B95">
            <v>1029</v>
          </cell>
        </row>
        <row r="96">
          <cell r="A96" t="str">
            <v>WESTERN PIEDMONT COUNCIL</v>
          </cell>
          <cell r="B96">
            <v>1073</v>
          </cell>
        </row>
        <row r="97">
          <cell r="A97" t="str">
            <v>CUMBERLAND COUNTY JOINT</v>
          </cell>
          <cell r="B97">
            <v>1025</v>
          </cell>
        </row>
        <row r="98">
          <cell r="A98" t="str">
            <v>CITY OF JACKSONVILLE</v>
          </cell>
          <cell r="B98">
            <v>1051</v>
          </cell>
        </row>
        <row r="99">
          <cell r="A99" t="str">
            <v>PITT COUNTY FINANCE LF</v>
          </cell>
          <cell r="B99">
            <v>1056</v>
          </cell>
        </row>
        <row r="100">
          <cell r="A100" t="str">
            <v>CITY OF NEW BERN</v>
          </cell>
          <cell r="B100">
            <v>1024</v>
          </cell>
        </row>
        <row r="101">
          <cell r="A101" t="str">
            <v>LINCOLN COUNTY SENIOR SERVICES</v>
          </cell>
          <cell r="B101">
            <v>1043</v>
          </cell>
        </row>
        <row r="102">
          <cell r="A102" t="str">
            <v>CITY OF BURLINGTON</v>
          </cell>
          <cell r="B102">
            <v>1002</v>
          </cell>
        </row>
        <row r="103">
          <cell r="A103" t="str">
            <v>MECKLENBURG COUNTY</v>
          </cell>
          <cell r="B103">
            <v>1085</v>
          </cell>
        </row>
        <row r="104">
          <cell r="A104" t="str">
            <v>DAVIDSON COUNTY</v>
          </cell>
          <cell r="B104">
            <v>1027</v>
          </cell>
        </row>
        <row r="105">
          <cell r="A105" t="str">
            <v>PIEDMONT AUTHORITY</v>
          </cell>
          <cell r="B105">
            <v>1088</v>
          </cell>
        </row>
        <row r="106">
          <cell r="A106" t="str">
            <v>LAND-OF-SKY REGIONAL COUNCIL</v>
          </cell>
          <cell r="B106">
            <v>2004</v>
          </cell>
        </row>
        <row r="107">
          <cell r="A107" t="str">
            <v>CITY OF HIGH POINT</v>
          </cell>
          <cell r="B107">
            <v>1034</v>
          </cell>
        </row>
        <row r="108">
          <cell r="A108" t="str">
            <v>CITY OF GOLDSBORO</v>
          </cell>
          <cell r="B108">
            <v>1031</v>
          </cell>
        </row>
        <row r="109">
          <cell r="A109" t="str">
            <v>CITY OF ASHEVILLE</v>
          </cell>
          <cell r="B109">
            <v>1012</v>
          </cell>
        </row>
        <row r="110">
          <cell r="A110" t="str">
            <v>CITY OF CONCORD</v>
          </cell>
          <cell r="B110">
            <v>1013</v>
          </cell>
        </row>
        <row r="111">
          <cell r="A111" t="str">
            <v>CITY OF WILMINGTON</v>
          </cell>
          <cell r="B111">
            <v>1086</v>
          </cell>
        </row>
        <row r="112">
          <cell r="A112" t="str">
            <v>PITT COUNTY COUNCIL ON AGING INC</v>
          </cell>
          <cell r="B112">
            <v>1056</v>
          </cell>
        </row>
        <row r="113">
          <cell r="A113" t="str">
            <v>TRIANGLE J COUNCIL OF GOVERNMENTS</v>
          </cell>
          <cell r="B113">
            <v>2005</v>
          </cell>
        </row>
        <row r="114">
          <cell r="A114" t="str">
            <v>SUSTAIN CHARLOTTE INC</v>
          </cell>
          <cell r="B114">
            <v>1085</v>
          </cell>
        </row>
        <row r="115">
          <cell r="A115" t="str">
            <v>CITY OF CHARLOTTE</v>
          </cell>
          <cell r="B115">
            <v>1085</v>
          </cell>
        </row>
        <row r="116">
          <cell r="A116" t="str">
            <v>CITY OF WINSTON SALEM</v>
          </cell>
          <cell r="B116">
            <v>1082</v>
          </cell>
        </row>
        <row r="117">
          <cell r="A117" t="str">
            <v>CITY OF RALEIGH</v>
          </cell>
          <cell r="B117">
            <v>1070</v>
          </cell>
        </row>
        <row r="118">
          <cell r="A118" t="str">
            <v>GRANVILLE COUNTY</v>
          </cell>
          <cell r="B118">
            <v>1083</v>
          </cell>
        </row>
        <row r="119">
          <cell r="A119" t="str">
            <v>CITY OF GREENSBORO</v>
          </cell>
          <cell r="B119">
            <v>1034</v>
          </cell>
        </row>
        <row r="120">
          <cell r="A120" t="str">
            <v>RESEARCH TRIANGLE REGIONAL PUBLIC</v>
          </cell>
          <cell r="B120">
            <v>2006</v>
          </cell>
        </row>
        <row r="121">
          <cell r="A121" t="str">
            <v>CITY OF DURHAM MPO</v>
          </cell>
          <cell r="B121">
            <v>1081</v>
          </cell>
        </row>
        <row r="122">
          <cell r="A122" t="str">
            <v>BARONS BUS INC</v>
          </cell>
          <cell r="B122">
            <v>2000</v>
          </cell>
        </row>
        <row r="123">
          <cell r="A123" t="str">
            <v>SOUTHEASTERN STAGES INC</v>
          </cell>
          <cell r="B123">
            <v>2000</v>
          </cell>
        </row>
        <row r="124">
          <cell r="A124" t="str">
            <v>GREYHOUND LINES INC</v>
          </cell>
          <cell r="B124">
            <v>2000</v>
          </cell>
        </row>
        <row r="125">
          <cell r="A125" t="str">
            <v>CAPE FEAR PUBLIC TRANSPORTATION</v>
          </cell>
          <cell r="B125">
            <v>1086</v>
          </cell>
        </row>
        <row r="126">
          <cell r="A126" t="str">
            <v>CITY OF FAYETTEVILLE</v>
          </cell>
          <cell r="B126">
            <v>1025</v>
          </cell>
        </row>
        <row r="127">
          <cell r="A127" t="str">
            <v>JOHNSTON COUNTY INDUSTRIES INC</v>
          </cell>
          <cell r="B127">
            <v>1023</v>
          </cell>
        </row>
        <row r="128">
          <cell r="A128" t="str">
            <v>HYDE COUNTY HEALTH DEPT.</v>
          </cell>
          <cell r="B128">
            <v>2007</v>
          </cell>
        </row>
        <row r="129">
          <cell r="A129" t="str">
            <v>STEVENS CENTER</v>
          </cell>
          <cell r="B129">
            <v>2008</v>
          </cell>
        </row>
        <row r="130">
          <cell r="A130" t="str">
            <v>TOWN OF CHAPEL HILL</v>
          </cell>
          <cell r="B130">
            <v>1052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8D42-451A-483D-81E1-C2B5863CD39F}">
  <sheetPr filterMode="1"/>
  <dimension ref="A1:Q1000"/>
  <sheetViews>
    <sheetView tabSelected="1" workbookViewId="0">
      <selection activeCell="N32" sqref="N32"/>
    </sheetView>
  </sheetViews>
  <sheetFormatPr defaultRowHeight="15" customHeight="1" x14ac:dyDescent="0.3"/>
  <cols>
    <col min="1" max="1" width="18.88671875" bestFit="1" customWidth="1"/>
    <col min="2" max="2" width="13.88671875" style="6" bestFit="1" customWidth="1"/>
    <col min="3" max="3" width="39.44140625" bestFit="1" customWidth="1"/>
    <col min="4" max="4" width="11.88671875" bestFit="1" customWidth="1"/>
    <col min="5" max="5" width="33.33203125" customWidth="1"/>
    <col min="6" max="6" width="26.5546875" bestFit="1" customWidth="1"/>
    <col min="7" max="7" width="22.44140625" bestFit="1" customWidth="1"/>
    <col min="8" max="8" width="14.44140625" bestFit="1" customWidth="1"/>
    <col min="9" max="9" width="13.5546875" bestFit="1" customWidth="1"/>
    <col min="10" max="10" width="12.44140625" customWidth="1"/>
    <col min="11" max="11" width="10.5546875" bestFit="1" customWidth="1"/>
    <col min="12" max="12" width="32" bestFit="1" customWidth="1"/>
    <col min="13" max="13" width="25.88671875" bestFit="1" customWidth="1"/>
    <col min="14" max="14" width="10.44140625" bestFit="1" customWidth="1"/>
    <col min="15" max="16" width="14.109375" bestFit="1" customWidth="1"/>
    <col min="17" max="17" width="15.44140625" bestFit="1" customWidth="1"/>
  </cols>
  <sheetData>
    <row r="1" spans="1:17" s="1" customFormat="1" ht="15" customHeight="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" customHeight="1" thickTop="1" x14ac:dyDescent="0.3">
      <c r="A2" s="5">
        <f>[1]Intermediate!A2</f>
        <v>2000042816</v>
      </c>
      <c r="B2" s="6" t="e">
        <f>VLOOKUP($D2,'[1]Counties Systems Crosswalk'!C:E,3)</f>
        <v>#N/A</v>
      </c>
      <c r="C2" s="7" t="str">
        <f>VLOOKUP($A2,[1]Intermediate!A:T,3)</f>
        <v>TROLLEYS INC</v>
      </c>
      <c r="D2" s="7">
        <f>VLOOKUP($C2,[1]Claims!A:B,2,FALSE)</f>
        <v>2000</v>
      </c>
      <c r="E2" t="str">
        <f>VLOOKUP($D2,'[1]Counties Systems Crosswalk'!C:D,2)</f>
        <v>Statewide</v>
      </c>
      <c r="F2" t="str">
        <f>VLOOKUP($A2,[1]Intermediate!A:T,5)</f>
        <v>P2021_INTERCITY_5311F</v>
      </c>
      <c r="G2" s="8">
        <f>VLOOKUP($A2,[1]Intermediate!A:T,10)</f>
        <v>1786050</v>
      </c>
      <c r="H2" s="8">
        <f>VLOOKUP($A2,[1]Intermediate!A:T,10)*[1]Intermediate!Q2/100</f>
        <v>893025</v>
      </c>
      <c r="I2" s="8">
        <f>VLOOKUP($A2,[1]Intermediate!A:T,10)*[1]Intermediate!R2/100</f>
        <v>893025</v>
      </c>
      <c r="J2" s="8">
        <f>VLOOKUP($A2,[1]Intermediate!A:T,10)*[1]Intermediate!S2/100</f>
        <v>0</v>
      </c>
      <c r="K2" t="str">
        <f>IF(COUNTIF(F2, "*CAPITAL*"),"CAPITAL", IF(COUNTIF(F2, "*OPER*"),"OPERATING",""))</f>
        <v/>
      </c>
      <c r="L2" s="9">
        <f>VLOOKUP($A2,[1]Intermediate!A:T,2)</f>
        <v>44112</v>
      </c>
      <c r="M2" t="str">
        <f>IF(AND(H2&gt;0,I2&gt;0),"BOTH",IF(H2&gt;0,"FEDERAL",IF(G2=0,"","STATE")))</f>
        <v>BOTH</v>
      </c>
      <c r="N2" s="10">
        <f>H2/$G2</f>
        <v>0.5</v>
      </c>
      <c r="O2" s="10">
        <f>I2/$G2</f>
        <v>0.5</v>
      </c>
      <c r="P2" s="10">
        <f>J2/$G2</f>
        <v>0</v>
      </c>
      <c r="Q2" s="11">
        <f>SUM(H2:J2)</f>
        <v>1786050</v>
      </c>
    </row>
    <row r="3" spans="1:17" ht="15" hidden="1" customHeight="1" x14ac:dyDescent="0.3">
      <c r="A3" s="5">
        <f>[1]Intermediate!A3</f>
        <v>2000042817</v>
      </c>
      <c r="B3" s="6">
        <f>VLOOKUP($D3,'[1]Counties Systems Crosswalk'!C:E,3)</f>
        <v>14</v>
      </c>
      <c r="C3" s="7" t="str">
        <f>VLOOKUP($A3,[1]Intermediate!A:T,3)</f>
        <v>CLAY COUNTY</v>
      </c>
      <c r="D3" s="7">
        <f>VLOOKUP($C3,[1]Claims!A:B,2,FALSE)</f>
        <v>1021</v>
      </c>
      <c r="E3" t="str">
        <f>VLOOKUP($D3,'[1]Counties Systems Crosswalk'!C:D,2)</f>
        <v>Clay</v>
      </c>
      <c r="F3" t="str">
        <f>VLOOKUP($A3,[1]Intermediate!A:T,5)</f>
        <v>P2021_CAPITAL</v>
      </c>
      <c r="G3" s="8">
        <f>VLOOKUP($A3,[1]Intermediate!A:T,10)</f>
        <v>0</v>
      </c>
      <c r="H3" s="8">
        <f>VLOOKUP($A3,[1]Intermediate!A:T,10)*[1]Intermediate!Q3/100</f>
        <v>0</v>
      </c>
      <c r="I3" s="8">
        <f>VLOOKUP($A3,[1]Intermediate!A:T,10)*[1]Intermediate!R3/100</f>
        <v>0</v>
      </c>
      <c r="J3" s="8">
        <f>VLOOKUP($A3,[1]Intermediate!A:T,10)*[1]Intermediate!S3/100</f>
        <v>0</v>
      </c>
      <c r="K3" t="str">
        <f t="shared" ref="K3:K66" si="0">IF(COUNTIF(F3, "*CAPITAL*"),"CAPITAL", IF(COUNTIF(F3, "*OPER*"),"OPERATING",""))</f>
        <v>CAPITAL</v>
      </c>
      <c r="L3" s="9">
        <f>VLOOKUP($A3,[1]Intermediate!A:T,2)</f>
        <v>44112</v>
      </c>
      <c r="M3" t="str">
        <f t="shared" ref="M3:M66" si="1">IF(AND(H3&gt;0,I3&gt;0),"BOTH",IF(H3&gt;0,"FEDERAL",IF(G3=0,"","STATE")))</f>
        <v/>
      </c>
      <c r="N3" s="10" t="e">
        <f t="shared" ref="N3:P66" si="2">H3/$G3</f>
        <v>#DIV/0!</v>
      </c>
      <c r="O3" s="10" t="e">
        <f t="shared" si="2"/>
        <v>#DIV/0!</v>
      </c>
      <c r="P3" s="10" t="e">
        <f t="shared" si="2"/>
        <v>#DIV/0!</v>
      </c>
      <c r="Q3" s="11">
        <f t="shared" ref="Q3:Q66" si="3">SUM(H3:J3)</f>
        <v>0</v>
      </c>
    </row>
    <row r="4" spans="1:17" ht="15" customHeight="1" x14ac:dyDescent="0.3">
      <c r="A4" s="5">
        <f>[1]Intermediate!A4</f>
        <v>2000042818</v>
      </c>
      <c r="B4" s="6">
        <f>VLOOKUP($D4,'[1]Counties Systems Crosswalk'!C:E,3)</f>
        <v>11</v>
      </c>
      <c r="C4" s="7" t="str">
        <f>VLOOKUP($A4,[1]Intermediate!A:T,3)</f>
        <v>ALLEGHANY COUNTY</v>
      </c>
      <c r="D4" s="7">
        <f>VLOOKUP($C4,[1]Claims!A:B,2,FALSE)</f>
        <v>1004</v>
      </c>
      <c r="E4" t="str">
        <f>VLOOKUP($D4,'[1]Counties Systems Crosswalk'!C:D,2)</f>
        <v>Alleghany</v>
      </c>
      <c r="F4" t="str">
        <f>VLOOKUP($A4,[1]Intermediate!A:T,5)</f>
        <v>P2021_CAPITAL</v>
      </c>
      <c r="G4" s="8">
        <f>VLOOKUP($A4,[1]Intermediate!A:T,10)</f>
        <v>150318</v>
      </c>
      <c r="H4" s="8">
        <f>VLOOKUP($A4,[1]Intermediate!A:T,10)*[1]Intermediate!Q4/100</f>
        <v>120254.39999999999</v>
      </c>
      <c r="I4" s="8">
        <f>VLOOKUP($A4,[1]Intermediate!A:T,10)*[1]Intermediate!R4/100</f>
        <v>15031.8</v>
      </c>
      <c r="J4" s="8">
        <f>VLOOKUP($A4,[1]Intermediate!A:T,10)*[1]Intermediate!S4/100</f>
        <v>15031.8</v>
      </c>
      <c r="K4" t="str">
        <f t="shared" si="0"/>
        <v>CAPITAL</v>
      </c>
      <c r="L4" s="9">
        <f>VLOOKUP($A4,[1]Intermediate!A:T,2)</f>
        <v>44112</v>
      </c>
      <c r="M4" t="str">
        <f t="shared" si="1"/>
        <v>BOTH</v>
      </c>
      <c r="N4" s="10">
        <f t="shared" si="2"/>
        <v>0.79999999999999993</v>
      </c>
      <c r="O4" s="10">
        <f t="shared" si="2"/>
        <v>9.9999999999999992E-2</v>
      </c>
      <c r="P4" s="10">
        <f t="shared" si="2"/>
        <v>9.9999999999999992E-2</v>
      </c>
      <c r="Q4" s="11">
        <f t="shared" si="3"/>
        <v>150317.99999999997</v>
      </c>
    </row>
    <row r="5" spans="1:17" ht="15" customHeight="1" x14ac:dyDescent="0.3">
      <c r="A5" s="5">
        <f>[1]Intermediate!A5</f>
        <v>2000042824</v>
      </c>
      <c r="B5" s="6">
        <f>VLOOKUP($D5,'[1]Counties Systems Crosswalk'!C:E,3)</f>
        <v>11</v>
      </c>
      <c r="C5" s="7" t="str">
        <f>VLOOKUP($A5,[1]Intermediate!A:T,3)</f>
        <v>ASHE COUNTY TRANSPORTATION</v>
      </c>
      <c r="D5" s="7">
        <f>VLOOKUP($C5,[1]Claims!A:B,2,FALSE)</f>
        <v>1007</v>
      </c>
      <c r="E5" t="str">
        <f>VLOOKUP($D5,'[1]Counties Systems Crosswalk'!C:D,2)</f>
        <v>Ashe</v>
      </c>
      <c r="F5" t="str">
        <f>VLOOKUP($A5,[1]Intermediate!A:T,5)</f>
        <v>P2021_CAPITAL</v>
      </c>
      <c r="G5" s="8">
        <f>VLOOKUP($A5,[1]Intermediate!A:T,10)</f>
        <v>188028</v>
      </c>
      <c r="H5" s="8">
        <f>VLOOKUP($A5,[1]Intermediate!A:T,10)*[1]Intermediate!Q5/100</f>
        <v>150422.39999999999</v>
      </c>
      <c r="I5" s="8">
        <f>VLOOKUP($A5,[1]Intermediate!A:T,10)*[1]Intermediate!R5/100</f>
        <v>18802.8</v>
      </c>
      <c r="J5" s="8">
        <f>VLOOKUP($A5,[1]Intermediate!A:T,10)*[1]Intermediate!S5/100</f>
        <v>18802.8</v>
      </c>
      <c r="K5" t="str">
        <f t="shared" si="0"/>
        <v>CAPITAL</v>
      </c>
      <c r="L5" s="9">
        <f>VLOOKUP($A5,[1]Intermediate!A:T,2)</f>
        <v>44113</v>
      </c>
      <c r="M5" t="str">
        <f t="shared" si="1"/>
        <v>BOTH</v>
      </c>
      <c r="N5" s="10">
        <f t="shared" si="2"/>
        <v>0.79999999999999993</v>
      </c>
      <c r="O5" s="10">
        <f t="shared" si="2"/>
        <v>9.9999999999999992E-2</v>
      </c>
      <c r="P5" s="10">
        <f t="shared" si="2"/>
        <v>9.9999999999999992E-2</v>
      </c>
      <c r="Q5" s="11">
        <f t="shared" si="3"/>
        <v>188027.99999999997</v>
      </c>
    </row>
    <row r="6" spans="1:17" ht="15" hidden="1" customHeight="1" x14ac:dyDescent="0.3">
      <c r="A6" s="5">
        <f>[1]Intermediate!A6</f>
        <v>2000042825</v>
      </c>
      <c r="B6" s="6">
        <f>VLOOKUP($D6,'[1]Counties Systems Crosswalk'!C:E,3)</f>
        <v>11</v>
      </c>
      <c r="C6" s="7" t="str">
        <f>VLOOKUP($A6,[1]Intermediate!A:T,3)</f>
        <v>APPALCART</v>
      </c>
      <c r="D6" s="7">
        <f>VLOOKUP($C6,[1]Claims!A:B,2,FALSE)</f>
        <v>1006</v>
      </c>
      <c r="E6" t="str">
        <f>VLOOKUP($D6,'[1]Counties Systems Crosswalk'!C:D,2)</f>
        <v>Watauga</v>
      </c>
      <c r="F6" t="str">
        <f>VLOOKUP($A6,[1]Intermediate!A:T,5)</f>
        <v>P2021_CAPITAL</v>
      </c>
      <c r="G6" s="8">
        <f>VLOOKUP($A6,[1]Intermediate!A:T,10)</f>
        <v>0</v>
      </c>
      <c r="H6" s="8">
        <f>VLOOKUP($A6,[1]Intermediate!A:T,10)*[1]Intermediate!Q6/100</f>
        <v>0</v>
      </c>
      <c r="I6" s="8">
        <f>VLOOKUP($A6,[1]Intermediate!A:T,10)*[1]Intermediate!R6/100</f>
        <v>0</v>
      </c>
      <c r="J6" s="8">
        <f>VLOOKUP($A6,[1]Intermediate!A:T,10)*[1]Intermediate!S6/100</f>
        <v>0</v>
      </c>
      <c r="K6" t="str">
        <f t="shared" si="0"/>
        <v>CAPITAL</v>
      </c>
      <c r="L6" s="9">
        <f>VLOOKUP($A6,[1]Intermediate!A:T,2)</f>
        <v>44113</v>
      </c>
      <c r="M6" t="str">
        <f t="shared" si="1"/>
        <v/>
      </c>
      <c r="N6" s="10" t="e">
        <f t="shared" si="2"/>
        <v>#DIV/0!</v>
      </c>
      <c r="O6" s="10" t="e">
        <f t="shared" si="2"/>
        <v>#DIV/0!</v>
      </c>
      <c r="P6" s="10" t="e">
        <f t="shared" si="2"/>
        <v>#DIV/0!</v>
      </c>
      <c r="Q6" s="11">
        <f t="shared" si="3"/>
        <v>0</v>
      </c>
    </row>
    <row r="7" spans="1:17" ht="15" customHeight="1" x14ac:dyDescent="0.3">
      <c r="A7" s="5">
        <f>[1]Intermediate!A7</f>
        <v>2000042826</v>
      </c>
      <c r="B7" s="6">
        <f>VLOOKUP($D7,'[1]Counties Systems Crosswalk'!C:E,3)</f>
        <v>14</v>
      </c>
      <c r="C7" s="7" t="str">
        <f>VLOOKUP($A7,[1]Intermediate!A:T,3)</f>
        <v>CHEROKEE COUNTY</v>
      </c>
      <c r="D7" s="7">
        <f>VLOOKUP($C7,[1]Claims!A:B,2,FALSE)</f>
        <v>1017</v>
      </c>
      <c r="E7" t="str">
        <f>VLOOKUP($D7,'[1]Counties Systems Crosswalk'!C:D,2)</f>
        <v>Cherokee</v>
      </c>
      <c r="F7" t="str">
        <f>VLOOKUP($A7,[1]Intermediate!A:T,5)</f>
        <v>P2021_CAPITAL</v>
      </c>
      <c r="G7" s="8">
        <f>VLOOKUP($A7,[1]Intermediate!A:T,10)</f>
        <v>59220</v>
      </c>
      <c r="H7" s="8">
        <f>VLOOKUP($A7,[1]Intermediate!A:T,10)*[1]Intermediate!Q7/100</f>
        <v>47376</v>
      </c>
      <c r="I7" s="8">
        <f>VLOOKUP($A7,[1]Intermediate!A:T,10)*[1]Intermediate!R7/100</f>
        <v>5922</v>
      </c>
      <c r="J7" s="8">
        <f>VLOOKUP($A7,[1]Intermediate!A:T,10)*[1]Intermediate!S7/100</f>
        <v>5922</v>
      </c>
      <c r="K7" t="str">
        <f t="shared" si="0"/>
        <v>CAPITAL</v>
      </c>
      <c r="L7" s="9">
        <f>VLOOKUP($A7,[1]Intermediate!A:T,2)</f>
        <v>44113</v>
      </c>
      <c r="M7" t="str">
        <f t="shared" si="1"/>
        <v>BOTH</v>
      </c>
      <c r="N7" s="10">
        <f t="shared" si="2"/>
        <v>0.8</v>
      </c>
      <c r="O7" s="10">
        <f t="shared" si="2"/>
        <v>0.1</v>
      </c>
      <c r="P7" s="10">
        <f t="shared" si="2"/>
        <v>0.1</v>
      </c>
      <c r="Q7" s="11">
        <f t="shared" si="3"/>
        <v>59220</v>
      </c>
    </row>
    <row r="8" spans="1:17" ht="15" customHeight="1" x14ac:dyDescent="0.3">
      <c r="A8" s="5">
        <f>[1]Intermediate!A8</f>
        <v>2000042827</v>
      </c>
      <c r="B8" s="6" t="e">
        <f>VLOOKUP($D8,'[1]Counties Systems Crosswalk'!C:E,3)</f>
        <v>#N/A</v>
      </c>
      <c r="C8" s="7" t="str">
        <f>VLOOKUP($A8,[1]Intermediate!A:T,3)</f>
        <v>THE LIFE CENTER</v>
      </c>
      <c r="D8" s="7">
        <f>VLOOKUP($C8,[1]Claims!A:B,2,FALSE)</f>
        <v>2000</v>
      </c>
      <c r="E8" t="str">
        <f>VLOOKUP($D8,'[1]Counties Systems Crosswalk'!C:D,2)</f>
        <v>Statewide</v>
      </c>
      <c r="F8" t="str">
        <f>VLOOKUP($A8,[1]Intermediate!A:T,5)</f>
        <v>P2021_5310_CAPITAL</v>
      </c>
      <c r="G8" s="8">
        <f>VLOOKUP($A8,[1]Intermediate!A:T,10)</f>
        <v>54000</v>
      </c>
      <c r="H8" s="8">
        <f>VLOOKUP($A8,[1]Intermediate!A:T,10)*[1]Intermediate!Q8/100</f>
        <v>43200</v>
      </c>
      <c r="I8" s="8">
        <f>VLOOKUP($A8,[1]Intermediate!A:T,10)*[1]Intermediate!R8/100</f>
        <v>5400</v>
      </c>
      <c r="J8" s="8">
        <f>VLOOKUP($A8,[1]Intermediate!A:T,10)*[1]Intermediate!S8/100</f>
        <v>5400</v>
      </c>
      <c r="K8" t="str">
        <f t="shared" si="0"/>
        <v>CAPITAL</v>
      </c>
      <c r="L8" s="9">
        <f>VLOOKUP($A8,[1]Intermediate!A:T,2)</f>
        <v>44113</v>
      </c>
      <c r="M8" t="str">
        <f t="shared" si="1"/>
        <v>BOTH</v>
      </c>
      <c r="N8" s="10">
        <f t="shared" si="2"/>
        <v>0.8</v>
      </c>
      <c r="O8" s="10">
        <f t="shared" si="2"/>
        <v>0.1</v>
      </c>
      <c r="P8" s="10">
        <f t="shared" si="2"/>
        <v>0.1</v>
      </c>
      <c r="Q8" s="11">
        <f t="shared" si="3"/>
        <v>54000</v>
      </c>
    </row>
    <row r="9" spans="1:17" ht="15" customHeight="1" x14ac:dyDescent="0.3">
      <c r="A9" s="5">
        <f>[1]Intermediate!A9</f>
        <v>2000042828</v>
      </c>
      <c r="B9" s="6">
        <f>VLOOKUP($D9,'[1]Counties Systems Crosswalk'!C:E,3)</f>
        <v>7</v>
      </c>
      <c r="C9" s="7" t="str">
        <f>VLOOKUP($A9,[1]Intermediate!A:T,3)</f>
        <v>ALAMANCE COUNTY TRANSPORTATION</v>
      </c>
      <c r="D9" s="7">
        <f>VLOOKUP($C9,[1]Claims!A:B,2,FALSE)</f>
        <v>1002</v>
      </c>
      <c r="E9" t="str">
        <f>VLOOKUP($D9,'[1]Counties Systems Crosswalk'!C:D,2)</f>
        <v>Alamance</v>
      </c>
      <c r="F9" t="str">
        <f>VLOOKUP($A9,[1]Intermediate!A:T,5)</f>
        <v>P2021_5310_OPERATING</v>
      </c>
      <c r="G9" s="8">
        <f>VLOOKUP($A9,[1]Intermediate!A:T,10)</f>
        <v>287618</v>
      </c>
      <c r="H9" s="8">
        <f>VLOOKUP($A9,[1]Intermediate!A:T,10)*[1]Intermediate!Q9/100</f>
        <v>143809</v>
      </c>
      <c r="I9" s="8">
        <f>VLOOKUP($A9,[1]Intermediate!A:T,10)*[1]Intermediate!R9/100</f>
        <v>0</v>
      </c>
      <c r="J9" s="8">
        <f>VLOOKUP($A9,[1]Intermediate!A:T,10)*[1]Intermediate!S9/100</f>
        <v>143809</v>
      </c>
      <c r="K9" t="str">
        <f t="shared" si="0"/>
        <v>OPERATING</v>
      </c>
      <c r="L9" s="9">
        <f>VLOOKUP($A9,[1]Intermediate!A:T,2)</f>
        <v>44113</v>
      </c>
      <c r="M9" t="str">
        <f t="shared" si="1"/>
        <v>FEDERAL</v>
      </c>
      <c r="N9" s="10">
        <f t="shared" si="2"/>
        <v>0.5</v>
      </c>
      <c r="O9" s="10">
        <f t="shared" si="2"/>
        <v>0</v>
      </c>
      <c r="P9" s="10">
        <f t="shared" si="2"/>
        <v>0.5</v>
      </c>
      <c r="Q9" s="11">
        <f t="shared" si="3"/>
        <v>287618</v>
      </c>
    </row>
    <row r="10" spans="1:17" ht="15" customHeight="1" x14ac:dyDescent="0.3">
      <c r="A10" s="5">
        <f>[1]Intermediate!A10</f>
        <v>2000042829</v>
      </c>
      <c r="B10" s="6" t="str">
        <f>VLOOKUP($D10,'[1]Counties Systems Crosswalk'!C:E,3)</f>
        <v>9, 11</v>
      </c>
      <c r="C10" s="7" t="str">
        <f>VLOOKUP($A10,[1]Intermediate!A:T,3)</f>
        <v>YADKIN VALLEY ECONOMIC</v>
      </c>
      <c r="D10" s="7">
        <f>VLOOKUP($C10,[1]Claims!A:B,2,FALSE)</f>
        <v>1075</v>
      </c>
      <c r="E10" t="str">
        <f>VLOOKUP($D10,'[1]Counties Systems Crosswalk'!C:D,2)</f>
        <v>Davie, Stokes, Surry, Yadkin</v>
      </c>
      <c r="F10" t="str">
        <f>VLOOKUP($A10,[1]Intermediate!A:T,5)</f>
        <v>P2021_CAPITAL</v>
      </c>
      <c r="G10" s="8">
        <f>VLOOKUP($A10,[1]Intermediate!A:T,10)</f>
        <v>395914</v>
      </c>
      <c r="H10" s="8">
        <f>VLOOKUP($A10,[1]Intermediate!A:T,10)*[1]Intermediate!Q10/100</f>
        <v>316731.2</v>
      </c>
      <c r="I10" s="8">
        <f>VLOOKUP($A10,[1]Intermediate!A:T,10)*[1]Intermediate!R10/100</f>
        <v>39591.4</v>
      </c>
      <c r="J10" s="8">
        <f>VLOOKUP($A10,[1]Intermediate!A:T,10)*[1]Intermediate!S10/100</f>
        <v>39591.4</v>
      </c>
      <c r="K10" t="str">
        <f t="shared" si="0"/>
        <v>CAPITAL</v>
      </c>
      <c r="L10" s="9">
        <f>VLOOKUP($A10,[1]Intermediate!A:T,2)</f>
        <v>44113</v>
      </c>
      <c r="M10" t="str">
        <f t="shared" si="1"/>
        <v>BOTH</v>
      </c>
      <c r="N10" s="10">
        <f t="shared" si="2"/>
        <v>0.8</v>
      </c>
      <c r="O10" s="10">
        <f t="shared" si="2"/>
        <v>0.1</v>
      </c>
      <c r="P10" s="10">
        <f t="shared" si="2"/>
        <v>0.1</v>
      </c>
      <c r="Q10" s="11">
        <f t="shared" si="3"/>
        <v>395914.00000000006</v>
      </c>
    </row>
    <row r="11" spans="1:17" ht="15" customHeight="1" x14ac:dyDescent="0.3">
      <c r="A11" s="5">
        <f>[1]Intermediate!A11</f>
        <v>2000042830</v>
      </c>
      <c r="B11" s="6">
        <f>VLOOKUP($D11,'[1]Counties Systems Crosswalk'!C:E,3)</f>
        <v>14</v>
      </c>
      <c r="C11" s="7" t="str">
        <f>VLOOKUP($A11,[1]Intermediate!A:T,3)</f>
        <v>JACKSON COUNTY TRANSIT</v>
      </c>
      <c r="D11" s="7">
        <f>VLOOKUP($C11,[1]Claims!A:B,2,FALSE)</f>
        <v>1039</v>
      </c>
      <c r="E11" t="str">
        <f>VLOOKUP($D11,'[1]Counties Systems Crosswalk'!C:D,2)</f>
        <v>Jackson</v>
      </c>
      <c r="F11" t="str">
        <f>VLOOKUP($A11,[1]Intermediate!A:T,5)</f>
        <v>P2021_CAPITAL</v>
      </c>
      <c r="G11" s="8">
        <f>VLOOKUP($A11,[1]Intermediate!A:T,10)</f>
        <v>253165</v>
      </c>
      <c r="H11" s="8">
        <f>VLOOKUP($A11,[1]Intermediate!A:T,10)*[1]Intermediate!Q11/100</f>
        <v>202532</v>
      </c>
      <c r="I11" s="8">
        <f>VLOOKUP($A11,[1]Intermediate!A:T,10)*[1]Intermediate!R11/100</f>
        <v>25316.5</v>
      </c>
      <c r="J11" s="8">
        <f>VLOOKUP($A11,[1]Intermediate!A:T,10)*[1]Intermediate!S11/100</f>
        <v>25316.5</v>
      </c>
      <c r="K11" t="str">
        <f t="shared" si="0"/>
        <v>CAPITAL</v>
      </c>
      <c r="L11" s="9">
        <f>VLOOKUP($A11,[1]Intermediate!A:T,2)</f>
        <v>44112</v>
      </c>
      <c r="M11" t="str">
        <f t="shared" si="1"/>
        <v>BOTH</v>
      </c>
      <c r="N11" s="10">
        <f t="shared" si="2"/>
        <v>0.8</v>
      </c>
      <c r="O11" s="10">
        <f t="shared" si="2"/>
        <v>0.1</v>
      </c>
      <c r="P11" s="10">
        <f t="shared" si="2"/>
        <v>0.1</v>
      </c>
      <c r="Q11" s="11">
        <f t="shared" si="3"/>
        <v>253165</v>
      </c>
    </row>
    <row r="12" spans="1:17" ht="15" customHeight="1" x14ac:dyDescent="0.3">
      <c r="A12" s="5">
        <f>[1]Intermediate!A12</f>
        <v>2000042831</v>
      </c>
      <c r="B12" s="6" t="e">
        <f>VLOOKUP($D12,'[1]Counties Systems Crosswalk'!C:E,3)</f>
        <v>#N/A</v>
      </c>
      <c r="C12" s="7" t="str">
        <f>VLOOKUP($A12,[1]Intermediate!A:T,3)</f>
        <v>MONARCH</v>
      </c>
      <c r="D12" s="7">
        <f>VLOOKUP($C12,[1]Claims!A:B,2,FALSE)</f>
        <v>2000</v>
      </c>
      <c r="E12" t="str">
        <f>VLOOKUP($D12,'[1]Counties Systems Crosswalk'!C:D,2)</f>
        <v>Statewide</v>
      </c>
      <c r="F12" t="str">
        <f>VLOOKUP($A12,[1]Intermediate!A:T,5)</f>
        <v>P2021_5310_CAPITAL</v>
      </c>
      <c r="G12" s="8">
        <f>VLOOKUP($A12,[1]Intermediate!A:T,10)</f>
        <v>63353</v>
      </c>
      <c r="H12" s="8">
        <f>VLOOKUP($A12,[1]Intermediate!A:T,10)*[1]Intermediate!Q12/100</f>
        <v>50682.400000000001</v>
      </c>
      <c r="I12" s="8">
        <f>VLOOKUP($A12,[1]Intermediate!A:T,10)*[1]Intermediate!R12/100</f>
        <v>6335.3</v>
      </c>
      <c r="J12" s="8">
        <f>VLOOKUP($A12,[1]Intermediate!A:T,10)*[1]Intermediate!S12/100</f>
        <v>6335.3</v>
      </c>
      <c r="K12" t="str">
        <f t="shared" si="0"/>
        <v>CAPITAL</v>
      </c>
      <c r="L12" s="9">
        <f>VLOOKUP($A12,[1]Intermediate!A:T,2)</f>
        <v>44112</v>
      </c>
      <c r="M12" t="str">
        <f t="shared" si="1"/>
        <v>BOTH</v>
      </c>
      <c r="N12" s="10">
        <f t="shared" si="2"/>
        <v>0.8</v>
      </c>
      <c r="O12" s="10">
        <f t="shared" si="2"/>
        <v>0.1</v>
      </c>
      <c r="P12" s="10">
        <f t="shared" si="2"/>
        <v>0.1</v>
      </c>
      <c r="Q12" s="11">
        <f t="shared" si="3"/>
        <v>63353.000000000007</v>
      </c>
    </row>
    <row r="13" spans="1:17" ht="15" customHeight="1" x14ac:dyDescent="0.3">
      <c r="A13" s="5">
        <f>[1]Intermediate!A13</f>
        <v>2000042832</v>
      </c>
      <c r="B13" s="6" t="e">
        <f>VLOOKUP($D13,'[1]Counties Systems Crosswalk'!C:E,3)</f>
        <v>#N/A</v>
      </c>
      <c r="C13" s="7" t="str">
        <f>VLOOKUP($A13,[1]Intermediate!A:T,3)</f>
        <v>MONARCH</v>
      </c>
      <c r="D13" s="7">
        <f>VLOOKUP($C13,[1]Claims!A:B,2,FALSE)</f>
        <v>2000</v>
      </c>
      <c r="E13" t="str">
        <f>VLOOKUP($D13,'[1]Counties Systems Crosswalk'!C:D,2)</f>
        <v>Statewide</v>
      </c>
      <c r="F13" t="str">
        <f>VLOOKUP($A13,[1]Intermediate!A:T,5)</f>
        <v>P2021_5310_CAPITAL</v>
      </c>
      <c r="G13" s="8">
        <f>VLOOKUP($A13,[1]Intermediate!A:T,10)</f>
        <v>29314</v>
      </c>
      <c r="H13" s="8">
        <f>VLOOKUP($A13,[1]Intermediate!A:T,10)*[1]Intermediate!Q13/100</f>
        <v>23451.200000000001</v>
      </c>
      <c r="I13" s="8">
        <f>VLOOKUP($A13,[1]Intermediate!A:T,10)*[1]Intermediate!R13/100</f>
        <v>2931.4</v>
      </c>
      <c r="J13" s="8">
        <f>VLOOKUP($A13,[1]Intermediate!A:T,10)*[1]Intermediate!S13/100</f>
        <v>2931.4</v>
      </c>
      <c r="K13" t="str">
        <f t="shared" si="0"/>
        <v>CAPITAL</v>
      </c>
      <c r="L13" s="9">
        <f>VLOOKUP($A13,[1]Intermediate!A:T,2)</f>
        <v>44112</v>
      </c>
      <c r="M13" t="str">
        <f t="shared" si="1"/>
        <v>BOTH</v>
      </c>
      <c r="N13" s="10">
        <f t="shared" si="2"/>
        <v>0.8</v>
      </c>
      <c r="O13" s="10">
        <f t="shared" si="2"/>
        <v>0.1</v>
      </c>
      <c r="P13" s="10">
        <f t="shared" si="2"/>
        <v>0.1</v>
      </c>
      <c r="Q13" s="11">
        <f t="shared" si="3"/>
        <v>29314.000000000004</v>
      </c>
    </row>
    <row r="14" spans="1:17" ht="15" customHeight="1" x14ac:dyDescent="0.3">
      <c r="A14" s="5">
        <f>[1]Intermediate!A14</f>
        <v>2000042833</v>
      </c>
      <c r="B14" s="6" t="e">
        <f>VLOOKUP($D14,'[1]Counties Systems Crosswalk'!C:E,3)</f>
        <v>#N/A</v>
      </c>
      <c r="C14" s="7" t="str">
        <f>VLOOKUP($A14,[1]Intermediate!A:T,3)</f>
        <v>MONARCH</v>
      </c>
      <c r="D14" s="7">
        <f>VLOOKUP($C14,[1]Claims!A:B,2,FALSE)</f>
        <v>2000</v>
      </c>
      <c r="E14" t="str">
        <f>VLOOKUP($D14,'[1]Counties Systems Crosswalk'!C:D,2)</f>
        <v>Statewide</v>
      </c>
      <c r="F14" t="str">
        <f>VLOOKUP($A14,[1]Intermediate!A:T,5)</f>
        <v>P2021_5310_CAPITAL</v>
      </c>
      <c r="G14" s="8">
        <f>VLOOKUP($A14,[1]Intermediate!A:T,10)</f>
        <v>134347</v>
      </c>
      <c r="H14" s="8">
        <f>VLOOKUP($A14,[1]Intermediate!A:T,10)*[1]Intermediate!Q14/100</f>
        <v>107477.6</v>
      </c>
      <c r="I14" s="8">
        <f>VLOOKUP($A14,[1]Intermediate!A:T,10)*[1]Intermediate!R14/100</f>
        <v>13434.7</v>
      </c>
      <c r="J14" s="8">
        <f>VLOOKUP($A14,[1]Intermediate!A:T,10)*[1]Intermediate!S14/100</f>
        <v>13434.7</v>
      </c>
      <c r="K14" t="str">
        <f t="shared" si="0"/>
        <v>CAPITAL</v>
      </c>
      <c r="L14" s="9">
        <f>VLOOKUP($A14,[1]Intermediate!A:T,2)</f>
        <v>44112</v>
      </c>
      <c r="M14" t="str">
        <f t="shared" si="1"/>
        <v>BOTH</v>
      </c>
      <c r="N14" s="10">
        <f t="shared" si="2"/>
        <v>0.8</v>
      </c>
      <c r="O14" s="10">
        <f t="shared" si="2"/>
        <v>0.1</v>
      </c>
      <c r="P14" s="10">
        <f t="shared" si="2"/>
        <v>0.1</v>
      </c>
      <c r="Q14" s="11">
        <f t="shared" si="3"/>
        <v>134347</v>
      </c>
    </row>
    <row r="15" spans="1:17" ht="15" customHeight="1" x14ac:dyDescent="0.3">
      <c r="A15" s="5">
        <f>[1]Intermediate!A15</f>
        <v>2000042834</v>
      </c>
      <c r="B15" s="6" t="e">
        <f>VLOOKUP($D15,'[1]Counties Systems Crosswalk'!C:E,3)</f>
        <v>#N/A</v>
      </c>
      <c r="C15" s="7" t="str">
        <f>VLOOKUP($A15,[1]Intermediate!A:T,3)</f>
        <v>MONARCH</v>
      </c>
      <c r="D15" s="7">
        <f>VLOOKUP($C15,[1]Claims!A:B,2,FALSE)</f>
        <v>2000</v>
      </c>
      <c r="E15" t="str">
        <f>VLOOKUP($D15,'[1]Counties Systems Crosswalk'!C:D,2)</f>
        <v>Statewide</v>
      </c>
      <c r="F15" t="str">
        <f>VLOOKUP($A15,[1]Intermediate!A:T,5)</f>
        <v>P2021_5310_CAPITAL</v>
      </c>
      <c r="G15" s="8">
        <f>VLOOKUP($A15,[1]Intermediate!A:T,10)</f>
        <v>33366</v>
      </c>
      <c r="H15" s="8">
        <f>VLOOKUP($A15,[1]Intermediate!A:T,10)*[1]Intermediate!Q15/100</f>
        <v>26692.799999999999</v>
      </c>
      <c r="I15" s="8">
        <f>VLOOKUP($A15,[1]Intermediate!A:T,10)*[1]Intermediate!R15/100</f>
        <v>3336.6</v>
      </c>
      <c r="J15" s="8">
        <f>VLOOKUP($A15,[1]Intermediate!A:T,10)*[1]Intermediate!S15/100</f>
        <v>3336.6</v>
      </c>
      <c r="K15" t="str">
        <f t="shared" si="0"/>
        <v>CAPITAL</v>
      </c>
      <c r="L15" s="9">
        <f>VLOOKUP($A15,[1]Intermediate!A:T,2)</f>
        <v>44112</v>
      </c>
      <c r="M15" t="str">
        <f t="shared" si="1"/>
        <v>BOTH</v>
      </c>
      <c r="N15" s="10">
        <f t="shared" si="2"/>
        <v>0.79999999999999993</v>
      </c>
      <c r="O15" s="10">
        <f t="shared" si="2"/>
        <v>9.9999999999999992E-2</v>
      </c>
      <c r="P15" s="10">
        <f t="shared" si="2"/>
        <v>9.9999999999999992E-2</v>
      </c>
      <c r="Q15" s="11">
        <f t="shared" si="3"/>
        <v>33366</v>
      </c>
    </row>
    <row r="16" spans="1:17" ht="15" customHeight="1" x14ac:dyDescent="0.3">
      <c r="A16" s="5">
        <f>[1]Intermediate!A16</f>
        <v>2000042835</v>
      </c>
      <c r="B16" s="6" t="e">
        <f>VLOOKUP($D16,'[1]Counties Systems Crosswalk'!C:E,3)</f>
        <v>#N/A</v>
      </c>
      <c r="C16" s="7" t="str">
        <f>VLOOKUP($A16,[1]Intermediate!A:T,3)</f>
        <v>MONARCH</v>
      </c>
      <c r="D16" s="7">
        <f>VLOOKUP($C16,[1]Claims!A:B,2,FALSE)</f>
        <v>2000</v>
      </c>
      <c r="E16" t="str">
        <f>VLOOKUP($D16,'[1]Counties Systems Crosswalk'!C:D,2)</f>
        <v>Statewide</v>
      </c>
      <c r="F16" t="str">
        <f>VLOOKUP($A16,[1]Intermediate!A:T,5)</f>
        <v>P2021_5310_CAPITAL</v>
      </c>
      <c r="G16" s="8">
        <f>VLOOKUP($A16,[1]Intermediate!A:T,10)</f>
        <v>51378</v>
      </c>
      <c r="H16" s="8">
        <f>VLOOKUP($A16,[1]Intermediate!A:T,10)*[1]Intermediate!Q16/100</f>
        <v>41102.400000000001</v>
      </c>
      <c r="I16" s="8">
        <f>VLOOKUP($A16,[1]Intermediate!A:T,10)*[1]Intermediate!R16/100</f>
        <v>5137.8</v>
      </c>
      <c r="J16" s="8">
        <f>VLOOKUP($A16,[1]Intermediate!A:T,10)*[1]Intermediate!S16/100</f>
        <v>5137.8</v>
      </c>
      <c r="K16" t="str">
        <f t="shared" si="0"/>
        <v>CAPITAL</v>
      </c>
      <c r="L16" s="9">
        <f>VLOOKUP($A16,[1]Intermediate!A:T,2)</f>
        <v>44112</v>
      </c>
      <c r="M16" t="str">
        <f t="shared" si="1"/>
        <v>BOTH</v>
      </c>
      <c r="N16" s="10">
        <f t="shared" si="2"/>
        <v>0.8</v>
      </c>
      <c r="O16" s="10">
        <f t="shared" si="2"/>
        <v>0.1</v>
      </c>
      <c r="P16" s="10">
        <f t="shared" si="2"/>
        <v>0.1</v>
      </c>
      <c r="Q16" s="11">
        <f t="shared" si="3"/>
        <v>51378.000000000007</v>
      </c>
    </row>
    <row r="17" spans="1:17" ht="15" customHeight="1" x14ac:dyDescent="0.3">
      <c r="A17" s="5">
        <f>[1]Intermediate!A17</f>
        <v>2000042836</v>
      </c>
      <c r="B17" s="6" t="e">
        <f>VLOOKUP($D17,'[1]Counties Systems Crosswalk'!C:E,3)</f>
        <v>#N/A</v>
      </c>
      <c r="C17" s="7" t="str">
        <f>VLOOKUP($A17,[1]Intermediate!A:T,3)</f>
        <v>MONARCH</v>
      </c>
      <c r="D17" s="7">
        <f>VLOOKUP($C17,[1]Claims!A:B,2,FALSE)</f>
        <v>2000</v>
      </c>
      <c r="E17" t="str">
        <f>VLOOKUP($D17,'[1]Counties Systems Crosswalk'!C:D,2)</f>
        <v>Statewide</v>
      </c>
      <c r="F17" t="str">
        <f>VLOOKUP($A17,[1]Intermediate!A:T,5)</f>
        <v>P2021_5310_CAPITAL</v>
      </c>
      <c r="G17" s="8">
        <f>VLOOKUP($A17,[1]Intermediate!A:T,10)</f>
        <v>48487</v>
      </c>
      <c r="H17" s="8">
        <f>VLOOKUP($A17,[1]Intermediate!A:T,10)*[1]Intermediate!Q17/100</f>
        <v>38789.599999999999</v>
      </c>
      <c r="I17" s="8">
        <f>VLOOKUP($A17,[1]Intermediate!A:T,10)*[1]Intermediate!R17/100</f>
        <v>4848.7</v>
      </c>
      <c r="J17" s="8">
        <f>VLOOKUP($A17,[1]Intermediate!A:T,10)*[1]Intermediate!S17/100</f>
        <v>4848.7</v>
      </c>
      <c r="K17" t="str">
        <f t="shared" si="0"/>
        <v>CAPITAL</v>
      </c>
      <c r="L17" s="9">
        <f>VLOOKUP($A17,[1]Intermediate!A:T,2)</f>
        <v>44112</v>
      </c>
      <c r="M17" t="str">
        <f t="shared" si="1"/>
        <v>BOTH</v>
      </c>
      <c r="N17" s="10">
        <f t="shared" si="2"/>
        <v>0.79999999999999993</v>
      </c>
      <c r="O17" s="10">
        <f t="shared" si="2"/>
        <v>9.9999999999999992E-2</v>
      </c>
      <c r="P17" s="10">
        <f t="shared" si="2"/>
        <v>9.9999999999999992E-2</v>
      </c>
      <c r="Q17" s="11">
        <f t="shared" si="3"/>
        <v>48486.999999999993</v>
      </c>
    </row>
    <row r="18" spans="1:17" ht="15" customHeight="1" x14ac:dyDescent="0.3">
      <c r="A18" s="5">
        <f>[1]Intermediate!A18</f>
        <v>2000042837</v>
      </c>
      <c r="B18" s="6" t="e">
        <f>VLOOKUP($D18,'[1]Counties Systems Crosswalk'!C:E,3)</f>
        <v>#N/A</v>
      </c>
      <c r="C18" s="7" t="str">
        <f>VLOOKUP($A18,[1]Intermediate!A:T,3)</f>
        <v>MONARCH</v>
      </c>
      <c r="D18" s="7">
        <f>VLOOKUP($C18,[1]Claims!A:B,2,FALSE)</f>
        <v>2000</v>
      </c>
      <c r="E18" t="str">
        <f>VLOOKUP($D18,'[1]Counties Systems Crosswalk'!C:D,2)</f>
        <v>Statewide</v>
      </c>
      <c r="F18" t="str">
        <f>VLOOKUP($A18,[1]Intermediate!A:T,5)</f>
        <v>P2021_5310_CAPITAL</v>
      </c>
      <c r="G18" s="8">
        <f>VLOOKUP($A18,[1]Intermediate!A:T,10)</f>
        <v>73335</v>
      </c>
      <c r="H18" s="8">
        <f>VLOOKUP($A18,[1]Intermediate!A:T,10)*[1]Intermediate!Q18/100</f>
        <v>58668</v>
      </c>
      <c r="I18" s="8">
        <f>VLOOKUP($A18,[1]Intermediate!A:T,10)*[1]Intermediate!R18/100</f>
        <v>7333.5</v>
      </c>
      <c r="J18" s="8">
        <f>VLOOKUP($A18,[1]Intermediate!A:T,10)*[1]Intermediate!S18/100</f>
        <v>7333.5</v>
      </c>
      <c r="K18" t="str">
        <f t="shared" si="0"/>
        <v>CAPITAL</v>
      </c>
      <c r="L18" s="9">
        <f>VLOOKUP($A18,[1]Intermediate!A:T,2)</f>
        <v>44112</v>
      </c>
      <c r="M18" t="str">
        <f t="shared" si="1"/>
        <v>BOTH</v>
      </c>
      <c r="N18" s="10">
        <f t="shared" si="2"/>
        <v>0.8</v>
      </c>
      <c r="O18" s="10">
        <f t="shared" si="2"/>
        <v>0.1</v>
      </c>
      <c r="P18" s="10">
        <f t="shared" si="2"/>
        <v>0.1</v>
      </c>
      <c r="Q18" s="11">
        <f t="shared" si="3"/>
        <v>73335</v>
      </c>
    </row>
    <row r="19" spans="1:17" ht="15" hidden="1" customHeight="1" x14ac:dyDescent="0.3">
      <c r="A19" s="5">
        <f>[1]Intermediate!A19</f>
        <v>2000042850</v>
      </c>
      <c r="B19" s="6">
        <f>VLOOKUP($D19,'[1]Counties Systems Crosswalk'!C:E,3)</f>
        <v>14</v>
      </c>
      <c r="C19" s="7" t="str">
        <f>VLOOKUP($A19,[1]Intermediate!A:T,3)</f>
        <v>POLK COUNTY TRANSPORTATION</v>
      </c>
      <c r="D19" s="7">
        <f>VLOOKUP($C19,[1]Claims!A:B,2,FALSE)</f>
        <v>1057</v>
      </c>
      <c r="E19" t="str">
        <f>VLOOKUP($D19,'[1]Counties Systems Crosswalk'!C:D,2)</f>
        <v>Polk</v>
      </c>
      <c r="F19" t="str">
        <f>VLOOKUP($A19,[1]Intermediate!A:T,5)</f>
        <v>P2021_CAPITAL</v>
      </c>
      <c r="G19" s="8">
        <f>VLOOKUP($A19,[1]Intermediate!A:T,10)</f>
        <v>0</v>
      </c>
      <c r="H19" s="8">
        <f>VLOOKUP($A19,[1]Intermediate!A:T,10)*[1]Intermediate!Q19/100</f>
        <v>0</v>
      </c>
      <c r="I19" s="8">
        <f>VLOOKUP($A19,[1]Intermediate!A:T,10)*[1]Intermediate!R19/100</f>
        <v>0</v>
      </c>
      <c r="J19" s="8">
        <f>VLOOKUP($A19,[1]Intermediate!A:T,10)*[1]Intermediate!S19/100</f>
        <v>0</v>
      </c>
      <c r="K19" t="str">
        <f t="shared" si="0"/>
        <v>CAPITAL</v>
      </c>
      <c r="L19" s="9">
        <f>VLOOKUP($A19,[1]Intermediate!A:T,2)</f>
        <v>44113</v>
      </c>
      <c r="M19" t="str">
        <f t="shared" si="1"/>
        <v/>
      </c>
      <c r="N19" s="10" t="e">
        <f t="shared" si="2"/>
        <v>#DIV/0!</v>
      </c>
      <c r="O19" s="10" t="e">
        <f t="shared" si="2"/>
        <v>#DIV/0!</v>
      </c>
      <c r="P19" s="10" t="e">
        <f t="shared" si="2"/>
        <v>#DIV/0!</v>
      </c>
      <c r="Q19" s="11">
        <f t="shared" si="3"/>
        <v>0</v>
      </c>
    </row>
    <row r="20" spans="1:17" ht="15" customHeight="1" x14ac:dyDescent="0.3">
      <c r="A20" s="5">
        <f>[1]Intermediate!A20</f>
        <v>2000042851</v>
      </c>
      <c r="B20" s="6">
        <f>VLOOKUP($D20,'[1]Counties Systems Crosswalk'!C:E,3)</f>
        <v>13</v>
      </c>
      <c r="C20" s="7" t="str">
        <f>VLOOKUP($A20,[1]Intermediate!A:T,3)</f>
        <v>YANCEY COUNTY TRANSPORTATION</v>
      </c>
      <c r="D20" s="7">
        <f>VLOOKUP($C20,[1]Claims!A:B,2,FALSE)</f>
        <v>1076</v>
      </c>
      <c r="E20" t="str">
        <f>VLOOKUP($D20,'[1]Counties Systems Crosswalk'!C:D,2)</f>
        <v>Yancey</v>
      </c>
      <c r="F20" t="str">
        <f>VLOOKUP($A20,[1]Intermediate!A:T,5)</f>
        <v>P2021_CAPITAL</v>
      </c>
      <c r="G20" s="8">
        <f>VLOOKUP($A20,[1]Intermediate!A:T,10)</f>
        <v>24968</v>
      </c>
      <c r="H20" s="8">
        <f>VLOOKUP($A20,[1]Intermediate!A:T,10)*[1]Intermediate!Q20/100</f>
        <v>19974.400000000001</v>
      </c>
      <c r="I20" s="8">
        <f>VLOOKUP($A20,[1]Intermediate!A:T,10)*[1]Intermediate!R20/100</f>
        <v>2496.8000000000002</v>
      </c>
      <c r="J20" s="8">
        <f>VLOOKUP($A20,[1]Intermediate!A:T,10)*[1]Intermediate!S20/100</f>
        <v>2496.8000000000002</v>
      </c>
      <c r="K20" t="str">
        <f t="shared" si="0"/>
        <v>CAPITAL</v>
      </c>
      <c r="L20" s="9">
        <f>VLOOKUP($A20,[1]Intermediate!A:T,2)</f>
        <v>44113</v>
      </c>
      <c r="M20" t="str">
        <f t="shared" si="1"/>
        <v>BOTH</v>
      </c>
      <c r="N20" s="10">
        <f t="shared" si="2"/>
        <v>0.8</v>
      </c>
      <c r="O20" s="10">
        <f t="shared" si="2"/>
        <v>0.1</v>
      </c>
      <c r="P20" s="10">
        <f t="shared" si="2"/>
        <v>0.1</v>
      </c>
      <c r="Q20" s="11">
        <f t="shared" si="3"/>
        <v>24968</v>
      </c>
    </row>
    <row r="21" spans="1:17" ht="15" customHeight="1" x14ac:dyDescent="0.3">
      <c r="A21" s="5">
        <f>[1]Intermediate!A21</f>
        <v>2000042852</v>
      </c>
      <c r="B21" s="6">
        <f>VLOOKUP($D21,'[1]Counties Systems Crosswalk'!C:E,3)</f>
        <v>14</v>
      </c>
      <c r="C21" s="7" t="str">
        <f>VLOOKUP($A21,[1]Intermediate!A:T,3)</f>
        <v>WESTERN CAROLINA COMMUNITY</v>
      </c>
      <c r="D21" s="7">
        <f>VLOOKUP($C21,[1]Claims!A:B,2,FALSE)</f>
        <v>1072</v>
      </c>
      <c r="E21" t="str">
        <f>VLOOKUP($D21,'[1]Counties Systems Crosswalk'!C:D,2)</f>
        <v>Henderson</v>
      </c>
      <c r="F21" t="str">
        <f>VLOOKUP($A21,[1]Intermediate!A:T,5)</f>
        <v>P2021_CAPITAL</v>
      </c>
      <c r="G21" s="8">
        <f>VLOOKUP($A21,[1]Intermediate!A:T,10)</f>
        <v>59400</v>
      </c>
      <c r="H21" s="8">
        <f>VLOOKUP($A21,[1]Intermediate!A:T,10)*[1]Intermediate!Q21/100</f>
        <v>47520</v>
      </c>
      <c r="I21" s="8">
        <f>VLOOKUP($A21,[1]Intermediate!A:T,10)*[1]Intermediate!R21/100</f>
        <v>5940</v>
      </c>
      <c r="J21" s="8">
        <f>VLOOKUP($A21,[1]Intermediate!A:T,10)*[1]Intermediate!S21/100</f>
        <v>5940</v>
      </c>
      <c r="K21" t="str">
        <f t="shared" si="0"/>
        <v>CAPITAL</v>
      </c>
      <c r="L21" s="9">
        <f>VLOOKUP($A21,[1]Intermediate!A:T,2)</f>
        <v>44113</v>
      </c>
      <c r="M21" t="str">
        <f t="shared" si="1"/>
        <v>BOTH</v>
      </c>
      <c r="N21" s="10">
        <f t="shared" si="2"/>
        <v>0.8</v>
      </c>
      <c r="O21" s="10">
        <f t="shared" si="2"/>
        <v>0.1</v>
      </c>
      <c r="P21" s="10">
        <f t="shared" si="2"/>
        <v>0.1</v>
      </c>
      <c r="Q21" s="11">
        <f t="shared" si="3"/>
        <v>59400</v>
      </c>
    </row>
    <row r="22" spans="1:17" ht="15" customHeight="1" x14ac:dyDescent="0.3">
      <c r="A22" s="5">
        <f>[1]Intermediate!A22</f>
        <v>2000042853</v>
      </c>
      <c r="B22" s="6">
        <f>VLOOKUP($D22,'[1]Counties Systems Crosswalk'!C:E,3)</f>
        <v>13</v>
      </c>
      <c r="C22" s="7" t="str">
        <f>VLOOKUP($A22,[1]Intermediate!A:T,3)</f>
        <v>RUTHERFORD COUNTY</v>
      </c>
      <c r="D22" s="7">
        <f>VLOOKUP($C22,[1]Claims!A:B,2,FALSE)</f>
        <v>1062</v>
      </c>
      <c r="E22" t="str">
        <f>VLOOKUP($D22,'[1]Counties Systems Crosswalk'!C:D,2)</f>
        <v>Rutherford</v>
      </c>
      <c r="F22" t="str">
        <f>VLOOKUP($A22,[1]Intermediate!A:T,5)</f>
        <v>P2021_CAPITAL</v>
      </c>
      <c r="G22" s="8">
        <f>VLOOKUP($A22,[1]Intermediate!A:T,10)</f>
        <v>157959</v>
      </c>
      <c r="H22" s="8">
        <f>VLOOKUP($A22,[1]Intermediate!A:T,10)*[1]Intermediate!Q22/100</f>
        <v>126367.2</v>
      </c>
      <c r="I22" s="8">
        <f>VLOOKUP($A22,[1]Intermediate!A:T,10)*[1]Intermediate!R22/100</f>
        <v>15795.9</v>
      </c>
      <c r="J22" s="8">
        <f>VLOOKUP($A22,[1]Intermediate!A:T,10)*[1]Intermediate!S22/100</f>
        <v>15795.9</v>
      </c>
      <c r="K22" t="str">
        <f t="shared" si="0"/>
        <v>CAPITAL</v>
      </c>
      <c r="L22" s="9">
        <f>VLOOKUP($A22,[1]Intermediate!A:T,2)</f>
        <v>44113</v>
      </c>
      <c r="M22" t="str">
        <f t="shared" si="1"/>
        <v>BOTH</v>
      </c>
      <c r="N22" s="10">
        <f t="shared" si="2"/>
        <v>0.79999999999999993</v>
      </c>
      <c r="O22" s="10">
        <f t="shared" si="2"/>
        <v>9.9999999999999992E-2</v>
      </c>
      <c r="P22" s="10">
        <f t="shared" si="2"/>
        <v>9.9999999999999992E-2</v>
      </c>
      <c r="Q22" s="11">
        <f t="shared" si="3"/>
        <v>157959</v>
      </c>
    </row>
    <row r="23" spans="1:17" ht="15" hidden="1" customHeight="1" x14ac:dyDescent="0.3">
      <c r="A23" s="5">
        <f>[1]Intermediate!A23</f>
        <v>2000042854</v>
      </c>
      <c r="B23" s="6">
        <f>VLOOKUP($D23,'[1]Counties Systems Crosswalk'!C:E,3)</f>
        <v>13</v>
      </c>
      <c r="C23" s="7" t="str">
        <f>VLOOKUP($A23,[1]Intermediate!A:T,3)</f>
        <v>MITCHELL COUNTY TRANSPORTATION</v>
      </c>
      <c r="D23" s="7">
        <f>VLOOKUP($C23,[1]Claims!A:B,2,FALSE)</f>
        <v>1048</v>
      </c>
      <c r="E23" t="str">
        <f>VLOOKUP($D23,'[1]Counties Systems Crosswalk'!C:D,2)</f>
        <v>Mitchell</v>
      </c>
      <c r="F23" t="str">
        <f>VLOOKUP($A23,[1]Intermediate!A:T,5)</f>
        <v>P2021_CAPITAL</v>
      </c>
      <c r="G23" s="8">
        <f>VLOOKUP($A23,[1]Intermediate!A:T,10)</f>
        <v>0</v>
      </c>
      <c r="H23" s="8">
        <f>VLOOKUP($A23,[1]Intermediate!A:T,10)*[1]Intermediate!Q23/100</f>
        <v>0</v>
      </c>
      <c r="I23" s="8">
        <f>VLOOKUP($A23,[1]Intermediate!A:T,10)*[1]Intermediate!R23/100</f>
        <v>0</v>
      </c>
      <c r="J23" s="8">
        <f>VLOOKUP($A23,[1]Intermediate!A:T,10)*[1]Intermediate!S23/100</f>
        <v>0</v>
      </c>
      <c r="K23" t="str">
        <f t="shared" si="0"/>
        <v>CAPITAL</v>
      </c>
      <c r="L23" s="9">
        <f>VLOOKUP($A23,[1]Intermediate!A:T,2)</f>
        <v>44113</v>
      </c>
      <c r="M23" t="str">
        <f t="shared" si="1"/>
        <v/>
      </c>
      <c r="N23" s="10" t="e">
        <f t="shared" si="2"/>
        <v>#DIV/0!</v>
      </c>
      <c r="O23" s="10" t="e">
        <f t="shared" si="2"/>
        <v>#DIV/0!</v>
      </c>
      <c r="P23" s="10" t="e">
        <f t="shared" si="2"/>
        <v>#DIV/0!</v>
      </c>
      <c r="Q23" s="11">
        <f t="shared" si="3"/>
        <v>0</v>
      </c>
    </row>
    <row r="24" spans="1:17" ht="15" hidden="1" customHeight="1" x14ac:dyDescent="0.3">
      <c r="A24" s="5">
        <f>[1]Intermediate!A24</f>
        <v>2000042855</v>
      </c>
      <c r="B24" s="6">
        <f>VLOOKUP($D24,'[1]Counties Systems Crosswalk'!C:E,3)</f>
        <v>14</v>
      </c>
      <c r="C24" s="7" t="str">
        <f>VLOOKUP($A24,[1]Intermediate!A:T,3)</f>
        <v>MOUNTAIN PROJECTS INC</v>
      </c>
      <c r="D24" s="7">
        <f>VLOOKUP($C24,[1]Claims!A:B,2,FALSE)</f>
        <v>1050</v>
      </c>
      <c r="E24" t="str">
        <f>VLOOKUP($D24,'[1]Counties Systems Crosswalk'!C:D,2)</f>
        <v>Haywood</v>
      </c>
      <c r="F24" t="str">
        <f>VLOOKUP($A24,[1]Intermediate!A:T,5)</f>
        <v>P2021_CAPITAL</v>
      </c>
      <c r="G24" s="8">
        <f>VLOOKUP($A24,[1]Intermediate!A:T,10)</f>
        <v>0</v>
      </c>
      <c r="H24" s="8">
        <f>VLOOKUP($A24,[1]Intermediate!A:T,10)*[1]Intermediate!Q24/100</f>
        <v>0</v>
      </c>
      <c r="I24" s="8">
        <f>VLOOKUP($A24,[1]Intermediate!A:T,10)*[1]Intermediate!R24/100</f>
        <v>0</v>
      </c>
      <c r="J24" s="8">
        <f>VLOOKUP($A24,[1]Intermediate!A:T,10)*[1]Intermediate!S24/100</f>
        <v>0</v>
      </c>
      <c r="K24" t="str">
        <f t="shared" si="0"/>
        <v>CAPITAL</v>
      </c>
      <c r="L24" s="9">
        <f>VLOOKUP($A24,[1]Intermediate!A:T,2)</f>
        <v>44113</v>
      </c>
      <c r="M24" t="str">
        <f t="shared" si="1"/>
        <v/>
      </c>
      <c r="N24" s="10" t="e">
        <f t="shared" si="2"/>
        <v>#DIV/0!</v>
      </c>
      <c r="O24" s="10" t="e">
        <f t="shared" si="2"/>
        <v>#DIV/0!</v>
      </c>
      <c r="P24" s="10" t="e">
        <f t="shared" si="2"/>
        <v>#DIV/0!</v>
      </c>
      <c r="Q24" s="11">
        <f t="shared" si="3"/>
        <v>0</v>
      </c>
    </row>
    <row r="25" spans="1:17" ht="15" customHeight="1" x14ac:dyDescent="0.3">
      <c r="A25" s="5">
        <f>[1]Intermediate!A25</f>
        <v>2000042856</v>
      </c>
      <c r="B25" s="6">
        <f>VLOOKUP($D25,'[1]Counties Systems Crosswalk'!C:E,3)</f>
        <v>14</v>
      </c>
      <c r="C25" s="7" t="str">
        <f>VLOOKUP($A25,[1]Intermediate!A:T,3)</f>
        <v>MACON COUNTY</v>
      </c>
      <c r="D25" s="7">
        <f>VLOOKUP($C25,[1]Claims!A:B,2,FALSE)</f>
        <v>1044</v>
      </c>
      <c r="E25" t="str">
        <f>VLOOKUP($D25,'[1]Counties Systems Crosswalk'!C:D,2)</f>
        <v>Macon</v>
      </c>
      <c r="F25" t="str">
        <f>VLOOKUP($A25,[1]Intermediate!A:T,5)</f>
        <v>P2021_CAPITAL</v>
      </c>
      <c r="G25" s="8">
        <f>VLOOKUP($A25,[1]Intermediate!A:T,10)</f>
        <v>88555</v>
      </c>
      <c r="H25" s="8">
        <f>VLOOKUP($A25,[1]Intermediate!A:T,10)*[1]Intermediate!Q25/100</f>
        <v>70844</v>
      </c>
      <c r="I25" s="8">
        <f>VLOOKUP($A25,[1]Intermediate!A:T,10)*[1]Intermediate!R25/100</f>
        <v>8855.5</v>
      </c>
      <c r="J25" s="8">
        <f>VLOOKUP($A25,[1]Intermediate!A:T,10)*[1]Intermediate!S25/100</f>
        <v>8855.5</v>
      </c>
      <c r="K25" t="str">
        <f t="shared" si="0"/>
        <v>CAPITAL</v>
      </c>
      <c r="L25" s="9">
        <f>VLOOKUP($A25,[1]Intermediate!A:T,2)</f>
        <v>44113</v>
      </c>
      <c r="M25" t="str">
        <f t="shared" si="1"/>
        <v>BOTH</v>
      </c>
      <c r="N25" s="10">
        <f t="shared" si="2"/>
        <v>0.8</v>
      </c>
      <c r="O25" s="10">
        <f t="shared" si="2"/>
        <v>0.1</v>
      </c>
      <c r="P25" s="10">
        <f>J25/$G25</f>
        <v>0.1</v>
      </c>
      <c r="Q25" s="11">
        <f>SUM(H25:J25)</f>
        <v>88555</v>
      </c>
    </row>
    <row r="26" spans="1:17" ht="15" customHeight="1" x14ac:dyDescent="0.3">
      <c r="A26" s="5">
        <f>[1]Intermediate!A26</f>
        <v>2000042857</v>
      </c>
      <c r="B26" s="6" t="str">
        <f>VLOOKUP($D26,'[1]Counties Systems Crosswalk'!C:E,3)</f>
        <v>11, 12, 13</v>
      </c>
      <c r="C26" s="7" t="str">
        <f>VLOOKUP($A26,[1]Intermediate!A:T,3)</f>
        <v>WESTERN PIEDMONT REGIONAL</v>
      </c>
      <c r="D26" s="7">
        <f>VLOOKUP($C26,[1]Claims!A:B,2,FALSE)</f>
        <v>1073</v>
      </c>
      <c r="E26" t="str">
        <f>VLOOKUP($D26,'[1]Counties Systems Crosswalk'!C:D,2)</f>
        <v>Alexander, Burke, Caldwell, Catawba</v>
      </c>
      <c r="F26" t="str">
        <f>VLOOKUP($A26,[1]Intermediate!A:T,5)</f>
        <v>P2021_CAPITAL</v>
      </c>
      <c r="G26" s="8">
        <f>VLOOKUP($A26,[1]Intermediate!A:T,10)</f>
        <v>314604</v>
      </c>
      <c r="H26" s="8">
        <f>VLOOKUP($A26,[1]Intermediate!A:T,10)*[1]Intermediate!Q26/100</f>
        <v>251683.20000000001</v>
      </c>
      <c r="I26" s="8">
        <f>VLOOKUP($A26,[1]Intermediate!A:T,10)*[1]Intermediate!R26/100</f>
        <v>31460.400000000001</v>
      </c>
      <c r="J26" s="8">
        <f>VLOOKUP($A26,[1]Intermediate!A:T,10)*[1]Intermediate!S26/100</f>
        <v>31460.400000000001</v>
      </c>
      <c r="K26" t="str">
        <f t="shared" si="0"/>
        <v>CAPITAL</v>
      </c>
      <c r="L26" s="9">
        <f>VLOOKUP($A26,[1]Intermediate!A:T,2)</f>
        <v>44113</v>
      </c>
      <c r="M26" t="str">
        <f t="shared" si="1"/>
        <v>BOTH</v>
      </c>
      <c r="N26" s="10">
        <f>H26/$G26</f>
        <v>0.8</v>
      </c>
      <c r="O26" s="10">
        <f t="shared" si="2"/>
        <v>0.1</v>
      </c>
      <c r="P26" s="10">
        <f t="shared" si="2"/>
        <v>0.1</v>
      </c>
      <c r="Q26" s="11">
        <f t="shared" si="3"/>
        <v>314604.00000000006</v>
      </c>
    </row>
    <row r="27" spans="1:17" ht="15" customHeight="1" x14ac:dyDescent="0.3">
      <c r="A27" s="5">
        <f>[1]Intermediate!A27</f>
        <v>2000042858</v>
      </c>
      <c r="B27" s="6">
        <f>VLOOKUP($D27,'[1]Counties Systems Crosswalk'!C:E,3)</f>
        <v>13</v>
      </c>
      <c r="C27" s="7" t="str">
        <f>VLOOKUP($A27,[1]Intermediate!A:T,3)</f>
        <v>BUNCOMBE COUNTY</v>
      </c>
      <c r="D27" s="7">
        <f>VLOOKUP($C27,[1]Claims!A:B,2,FALSE)</f>
        <v>1012</v>
      </c>
      <c r="E27" t="str">
        <f>VLOOKUP($D27,'[1]Counties Systems Crosswalk'!C:D,2)</f>
        <v>Buncombe</v>
      </c>
      <c r="F27" t="str">
        <f>VLOOKUP($A27,[1]Intermediate!A:T,5)</f>
        <v>P2021_CAPITAL</v>
      </c>
      <c r="G27" s="8">
        <f>VLOOKUP($A27,[1]Intermediate!A:T,10)</f>
        <v>692653</v>
      </c>
      <c r="H27" s="8">
        <f>VLOOKUP($A27,[1]Intermediate!A:T,10)*[1]Intermediate!Q27/100</f>
        <v>554122.4</v>
      </c>
      <c r="I27" s="8">
        <f>VLOOKUP($A27,[1]Intermediate!A:T,10)*[1]Intermediate!R27/100</f>
        <v>69265.3</v>
      </c>
      <c r="J27" s="8">
        <f>VLOOKUP($A27,[1]Intermediate!A:T,10)*[1]Intermediate!S27/100</f>
        <v>69265.3</v>
      </c>
      <c r="K27" t="str">
        <f t="shared" si="0"/>
        <v>CAPITAL</v>
      </c>
      <c r="L27" s="9">
        <f>VLOOKUP($A27,[1]Intermediate!A:T,2)</f>
        <v>44113</v>
      </c>
      <c r="M27" t="str">
        <f t="shared" si="1"/>
        <v>BOTH</v>
      </c>
      <c r="N27" s="10">
        <f t="shared" si="2"/>
        <v>0.8</v>
      </c>
      <c r="O27" s="10">
        <f t="shared" si="2"/>
        <v>0.1</v>
      </c>
      <c r="P27" s="10">
        <f t="shared" si="2"/>
        <v>0.1</v>
      </c>
      <c r="Q27" s="11">
        <f t="shared" si="3"/>
        <v>692653.00000000012</v>
      </c>
    </row>
    <row r="28" spans="1:17" ht="15" customHeight="1" x14ac:dyDescent="0.3">
      <c r="A28" s="5">
        <f>[1]Intermediate!A28</f>
        <v>2000042859</v>
      </c>
      <c r="B28" s="6">
        <f>VLOOKUP($D28,'[1]Counties Systems Crosswalk'!C:E,3)</f>
        <v>11</v>
      </c>
      <c r="C28" s="7" t="str">
        <f>VLOOKUP($A28,[1]Intermediate!A:T,3)</f>
        <v>WILKES TRANSPORTATION AUTHORITY</v>
      </c>
      <c r="D28" s="7">
        <f>VLOOKUP($C28,[1]Claims!A:B,2,FALSE)</f>
        <v>1074</v>
      </c>
      <c r="E28" t="str">
        <f>VLOOKUP($D28,'[1]Counties Systems Crosswalk'!C:D,2)</f>
        <v>Wilkes</v>
      </c>
      <c r="F28" t="str">
        <f>VLOOKUP($A28,[1]Intermediate!A:T,5)</f>
        <v>P2021_CAPITAL</v>
      </c>
      <c r="G28" s="8">
        <f>VLOOKUP($A28,[1]Intermediate!A:T,10)</f>
        <v>278956</v>
      </c>
      <c r="H28" s="8">
        <f>VLOOKUP($A28,[1]Intermediate!A:T,10)*[1]Intermediate!Q28/100</f>
        <v>223164.79999999999</v>
      </c>
      <c r="I28" s="8">
        <f>VLOOKUP($A28,[1]Intermediate!A:T,10)*[1]Intermediate!R28/100</f>
        <v>27895.599999999999</v>
      </c>
      <c r="J28" s="8">
        <f>VLOOKUP($A28,[1]Intermediate!A:T,10)*[1]Intermediate!S28/100</f>
        <v>27895.599999999999</v>
      </c>
      <c r="K28" t="str">
        <f t="shared" si="0"/>
        <v>CAPITAL</v>
      </c>
      <c r="L28" s="9">
        <f>VLOOKUP($A28,[1]Intermediate!A:T,2)</f>
        <v>44113</v>
      </c>
      <c r="M28" t="str">
        <f t="shared" si="1"/>
        <v>BOTH</v>
      </c>
      <c r="N28" s="10">
        <f t="shared" si="2"/>
        <v>0.79999999999999993</v>
      </c>
      <c r="O28" s="10">
        <f t="shared" si="2"/>
        <v>9.9999999999999992E-2</v>
      </c>
      <c r="P28" s="10">
        <f t="shared" si="2"/>
        <v>9.9999999999999992E-2</v>
      </c>
      <c r="Q28" s="11">
        <f t="shared" si="3"/>
        <v>278956</v>
      </c>
    </row>
    <row r="29" spans="1:17" ht="15" customHeight="1" x14ac:dyDescent="0.3">
      <c r="A29" s="5">
        <f>[1]Intermediate!A29</f>
        <v>2000042860</v>
      </c>
      <c r="B29" s="6">
        <f>VLOOKUP($D29,'[1]Counties Systems Crosswalk'!C:E,3)</f>
        <v>14</v>
      </c>
      <c r="C29" s="7" t="str">
        <f>VLOOKUP($A29,[1]Intermediate!A:T,3)</f>
        <v>GRAHAM COUNTY</v>
      </c>
      <c r="D29" s="7">
        <f>VLOOKUP($C29,[1]Claims!A:B,2,FALSE)</f>
        <v>1032</v>
      </c>
      <c r="E29" t="str">
        <f>VLOOKUP($D29,'[1]Counties Systems Crosswalk'!C:D,2)</f>
        <v>Graham</v>
      </c>
      <c r="F29" t="str">
        <f>VLOOKUP($A29,[1]Intermediate!A:T,5)</f>
        <v>P2021_CAPITAL</v>
      </c>
      <c r="G29" s="8">
        <f>VLOOKUP($A29,[1]Intermediate!A:T,10)</f>
        <v>64117</v>
      </c>
      <c r="H29" s="8">
        <f>VLOOKUP($A29,[1]Intermediate!A:T,10)*[1]Intermediate!Q29/100</f>
        <v>51293.599999999999</v>
      </c>
      <c r="I29" s="8">
        <f>VLOOKUP($A29,[1]Intermediate!A:T,10)*[1]Intermediate!R29/100</f>
        <v>6411.7</v>
      </c>
      <c r="J29" s="8">
        <f>VLOOKUP($A29,[1]Intermediate!A:T,10)*[1]Intermediate!S29/100</f>
        <v>6411.7</v>
      </c>
      <c r="K29" t="str">
        <f t="shared" si="0"/>
        <v>CAPITAL</v>
      </c>
      <c r="L29" s="9">
        <f>VLOOKUP($A29,[1]Intermediate!A:T,2)</f>
        <v>44113</v>
      </c>
      <c r="M29" t="str">
        <f t="shared" si="1"/>
        <v>BOTH</v>
      </c>
      <c r="N29" s="10">
        <f t="shared" si="2"/>
        <v>0.79999999999999993</v>
      </c>
      <c r="O29" s="10">
        <f t="shared" si="2"/>
        <v>9.9999999999999992E-2</v>
      </c>
      <c r="P29" s="10">
        <f t="shared" si="2"/>
        <v>9.9999999999999992E-2</v>
      </c>
      <c r="Q29" s="11">
        <f t="shared" si="3"/>
        <v>64116.999999999993</v>
      </c>
    </row>
    <row r="30" spans="1:17" ht="15" customHeight="1" x14ac:dyDescent="0.3">
      <c r="A30" s="5">
        <f>[1]Intermediate!A30</f>
        <v>2000042861</v>
      </c>
      <c r="B30" s="6">
        <f>VLOOKUP($D30,'[1]Counties Systems Crosswalk'!C:E,3)</f>
        <v>8</v>
      </c>
      <c r="C30" s="7" t="str">
        <f>VLOOKUP($A30,[1]Intermediate!A:T,3)</f>
        <v>HOKE COUNTY</v>
      </c>
      <c r="D30" s="7">
        <f>VLOOKUP($C30,[1]Claims!A:B,2,FALSE)</f>
        <v>1036</v>
      </c>
      <c r="E30" t="str">
        <f>VLOOKUP($D30,'[1]Counties Systems Crosswalk'!C:D,2)</f>
        <v>Hoke</v>
      </c>
      <c r="F30" t="str">
        <f>VLOOKUP($A30,[1]Intermediate!A:T,5)</f>
        <v>P2020_5307_SUBS _OPER</v>
      </c>
      <c r="G30" s="8">
        <f>VLOOKUP($A30,[1]Intermediate!A:T,10)</f>
        <v>110674</v>
      </c>
      <c r="H30" s="8">
        <f>VLOOKUP($A30,[1]Intermediate!A:T,10)*[1]Intermediate!Q30/100</f>
        <v>55337</v>
      </c>
      <c r="I30" s="8">
        <f>VLOOKUP($A30,[1]Intermediate!A:T,10)*[1]Intermediate!R30/100</f>
        <v>0</v>
      </c>
      <c r="J30" s="8">
        <f>VLOOKUP($A30,[1]Intermediate!A:T,10)*[1]Intermediate!S30/100</f>
        <v>55337</v>
      </c>
      <c r="K30" t="str">
        <f t="shared" si="0"/>
        <v>OPERATING</v>
      </c>
      <c r="L30" s="9">
        <f>VLOOKUP($A30,[1]Intermediate!A:T,2)</f>
        <v>44113</v>
      </c>
      <c r="M30" t="str">
        <f t="shared" si="1"/>
        <v>FEDERAL</v>
      </c>
      <c r="N30" s="10">
        <f t="shared" si="2"/>
        <v>0.5</v>
      </c>
      <c r="O30" s="10">
        <f t="shared" si="2"/>
        <v>0</v>
      </c>
      <c r="P30" s="10">
        <f t="shared" si="2"/>
        <v>0.5</v>
      </c>
      <c r="Q30" s="11">
        <f t="shared" si="3"/>
        <v>110674</v>
      </c>
    </row>
    <row r="31" spans="1:17" ht="15" customHeight="1" x14ac:dyDescent="0.3">
      <c r="A31" s="5">
        <f>[1]Intermediate!A31</f>
        <v>2000042862</v>
      </c>
      <c r="B31" s="6">
        <f>VLOOKUP($D31,'[1]Counties Systems Crosswalk'!C:E,3)</f>
        <v>12</v>
      </c>
      <c r="C31" s="7" t="str">
        <f>VLOOKUP($A31,[1]Intermediate!A:T,3)</f>
        <v>IREDELL COUNTY</v>
      </c>
      <c r="D31" s="7">
        <f>VLOOKUP($C31,[1]Claims!A:B,2,FALSE)</f>
        <v>1038</v>
      </c>
      <c r="E31" t="str">
        <f>VLOOKUP($D31,'[1]Counties Systems Crosswalk'!C:D,2)</f>
        <v>Iredell</v>
      </c>
      <c r="F31" t="str">
        <f>VLOOKUP($A31,[1]Intermediate!A:T,5)</f>
        <v>P2020_5307_SUBS _OPER</v>
      </c>
      <c r="G31" s="8">
        <f>VLOOKUP($A31,[1]Intermediate!A:T,10)</f>
        <v>290577</v>
      </c>
      <c r="H31" s="8">
        <f>VLOOKUP($A31,[1]Intermediate!A:T,10)*[1]Intermediate!Q31/100</f>
        <v>145288.5</v>
      </c>
      <c r="I31" s="8">
        <f>VLOOKUP($A31,[1]Intermediate!A:T,10)*[1]Intermediate!R31/100</f>
        <v>0</v>
      </c>
      <c r="J31" s="8">
        <f>VLOOKUP($A31,[1]Intermediate!A:T,10)*[1]Intermediate!S31/100</f>
        <v>145288.5</v>
      </c>
      <c r="K31" t="str">
        <f t="shared" si="0"/>
        <v>OPERATING</v>
      </c>
      <c r="L31" s="9">
        <f>VLOOKUP($A31,[1]Intermediate!A:T,2)</f>
        <v>44113</v>
      </c>
      <c r="M31" t="str">
        <f t="shared" si="1"/>
        <v>FEDERAL</v>
      </c>
      <c r="N31" s="10">
        <f t="shared" si="2"/>
        <v>0.5</v>
      </c>
      <c r="O31" s="10">
        <f t="shared" si="2"/>
        <v>0</v>
      </c>
      <c r="P31" s="10">
        <f t="shared" si="2"/>
        <v>0.5</v>
      </c>
      <c r="Q31" s="11">
        <f t="shared" si="3"/>
        <v>290577</v>
      </c>
    </row>
    <row r="32" spans="1:17" ht="15" customHeight="1" x14ac:dyDescent="0.3">
      <c r="A32" s="5">
        <f>[1]Intermediate!A32</f>
        <v>2000042863</v>
      </c>
      <c r="B32" s="6">
        <f>VLOOKUP($D32,'[1]Counties Systems Crosswalk'!C:E,3)</f>
        <v>11</v>
      </c>
      <c r="C32" s="7" t="str">
        <f>VLOOKUP($A32,[1]Intermediate!A:T,3)</f>
        <v>AVERY COUNTY TRANSPORTATION</v>
      </c>
      <c r="D32" s="7">
        <f>VLOOKUP($C32,[1]Claims!A:B,2,FALSE)</f>
        <v>1008</v>
      </c>
      <c r="E32" t="str">
        <f>VLOOKUP($D32,'[1]Counties Systems Crosswalk'!C:D,2)</f>
        <v>Avery</v>
      </c>
      <c r="F32" t="str">
        <f>VLOOKUP($A32,[1]Intermediate!A:T,5)</f>
        <v>P2021_CAPITAL</v>
      </c>
      <c r="G32" s="8">
        <f>VLOOKUP($A32,[1]Intermediate!A:T,10)</f>
        <v>82319</v>
      </c>
      <c r="H32" s="8">
        <f>VLOOKUP($A32,[1]Intermediate!A:T,10)*[1]Intermediate!Q32/100</f>
        <v>65855.199999999997</v>
      </c>
      <c r="I32" s="8">
        <f>VLOOKUP($A32,[1]Intermediate!A:T,10)*[1]Intermediate!R32/100</f>
        <v>8231.9</v>
      </c>
      <c r="J32" s="8">
        <f>VLOOKUP($A32,[1]Intermediate!A:T,10)*[1]Intermediate!S32/100</f>
        <v>8231.9</v>
      </c>
      <c r="K32" t="str">
        <f t="shared" si="0"/>
        <v>CAPITAL</v>
      </c>
      <c r="L32" s="9">
        <f>VLOOKUP($A32,[1]Intermediate!A:T,2)</f>
        <v>44113</v>
      </c>
      <c r="M32" t="str">
        <f t="shared" si="1"/>
        <v>BOTH</v>
      </c>
      <c r="N32" s="10">
        <f t="shared" si="2"/>
        <v>0.79999999999999993</v>
      </c>
      <c r="O32" s="10">
        <f t="shared" si="2"/>
        <v>9.9999999999999992E-2</v>
      </c>
      <c r="P32" s="10">
        <f t="shared" si="2"/>
        <v>9.9999999999999992E-2</v>
      </c>
      <c r="Q32" s="11">
        <f t="shared" si="3"/>
        <v>82318.999999999985</v>
      </c>
    </row>
    <row r="33" spans="1:17" ht="15" customHeight="1" x14ac:dyDescent="0.3">
      <c r="A33" s="5">
        <f>[1]Intermediate!A33</f>
        <v>2000042864</v>
      </c>
      <c r="B33" s="6">
        <f>VLOOKUP($D33,'[1]Counties Systems Crosswalk'!C:E,3)</f>
        <v>14</v>
      </c>
      <c r="C33" s="7" t="str">
        <f>VLOOKUP($A33,[1]Intermediate!A:T,3)</f>
        <v>TRANSYLVANIA COUNTY</v>
      </c>
      <c r="D33" s="7">
        <f>VLOOKUP($C33,[1]Claims!A:B,2,FALSE)</f>
        <v>1068</v>
      </c>
      <c r="E33" t="str">
        <f>VLOOKUP($D33,'[1]Counties Systems Crosswalk'!C:D,2)</f>
        <v>Transylvania</v>
      </c>
      <c r="F33" t="str">
        <f>VLOOKUP($A33,[1]Intermediate!A:T,5)</f>
        <v>P2021_CAPITAL</v>
      </c>
      <c r="G33" s="8">
        <f>VLOOKUP($A33,[1]Intermediate!A:T,10)</f>
        <v>131578</v>
      </c>
      <c r="H33" s="8">
        <f>VLOOKUP($A33,[1]Intermediate!A:T,10)*[1]Intermediate!Q33/100</f>
        <v>105262.39999999999</v>
      </c>
      <c r="I33" s="8">
        <f>VLOOKUP($A33,[1]Intermediate!A:T,10)*[1]Intermediate!R33/100</f>
        <v>13157.8</v>
      </c>
      <c r="J33" s="8">
        <f>VLOOKUP($A33,[1]Intermediate!A:T,10)*[1]Intermediate!S33/100</f>
        <v>13157.8</v>
      </c>
      <c r="K33" t="str">
        <f t="shared" si="0"/>
        <v>CAPITAL</v>
      </c>
      <c r="L33" s="9">
        <f>VLOOKUP($A33,[1]Intermediate!A:T,2)</f>
        <v>44113</v>
      </c>
      <c r="M33" t="str">
        <f t="shared" si="1"/>
        <v>BOTH</v>
      </c>
      <c r="N33" s="10">
        <f t="shared" si="2"/>
        <v>0.79999999999999993</v>
      </c>
      <c r="O33" s="10">
        <f t="shared" si="2"/>
        <v>9.9999999999999992E-2</v>
      </c>
      <c r="P33" s="10">
        <f t="shared" si="2"/>
        <v>9.9999999999999992E-2</v>
      </c>
      <c r="Q33" s="11">
        <f t="shared" si="3"/>
        <v>131578</v>
      </c>
    </row>
    <row r="34" spans="1:17" ht="15" customHeight="1" x14ac:dyDescent="0.3">
      <c r="A34" s="5">
        <f>[1]Intermediate!A34</f>
        <v>2000042941</v>
      </c>
      <c r="B34" s="6">
        <f>VLOOKUP($D34,'[1]Counties Systems Crosswalk'!C:E,3)</f>
        <v>8</v>
      </c>
      <c r="C34" s="7" t="str">
        <f>VLOOKUP($A34,[1]Intermediate!A:T,3)</f>
        <v>MOORE COUNTY</v>
      </c>
      <c r="D34" s="7">
        <f>VLOOKUP($C34,[1]Claims!A:B,2,FALSE)</f>
        <v>1049</v>
      </c>
      <c r="E34" t="str">
        <f>VLOOKUP($D34,'[1]Counties Systems Crosswalk'!C:D,2)</f>
        <v>Moore</v>
      </c>
      <c r="F34" t="str">
        <f>VLOOKUP($A34,[1]Intermediate!A:T,5)</f>
        <v>P2021_5311_ADMIN</v>
      </c>
      <c r="G34" s="8">
        <f>VLOOKUP($A34,[1]Intermediate!A:T,10)</f>
        <v>171463</v>
      </c>
      <c r="H34" s="8">
        <f>VLOOKUP($A34,[1]Intermediate!A:T,10)*[1]Intermediate!Q34/100</f>
        <v>137170.4</v>
      </c>
      <c r="I34" s="8">
        <f>VLOOKUP($A34,[1]Intermediate!A:T,10)*[1]Intermediate!R34/100</f>
        <v>8573.15</v>
      </c>
      <c r="J34" s="8">
        <f>VLOOKUP($A34,[1]Intermediate!A:T,10)*[1]Intermediate!S34/100</f>
        <v>25719.45</v>
      </c>
      <c r="K34" t="str">
        <f t="shared" si="0"/>
        <v/>
      </c>
      <c r="L34" s="9">
        <f>VLOOKUP($A34,[1]Intermediate!A:T,2)</f>
        <v>44117</v>
      </c>
      <c r="M34" t="str">
        <f t="shared" si="1"/>
        <v>BOTH</v>
      </c>
      <c r="N34" s="10">
        <f t="shared" si="2"/>
        <v>0.79999999999999993</v>
      </c>
      <c r="O34" s="10">
        <f t="shared" si="2"/>
        <v>4.9999999999999996E-2</v>
      </c>
      <c r="P34" s="10">
        <f t="shared" si="2"/>
        <v>0.15</v>
      </c>
      <c r="Q34" s="11">
        <f t="shared" si="3"/>
        <v>171463</v>
      </c>
    </row>
    <row r="35" spans="1:17" ht="15" customHeight="1" x14ac:dyDescent="0.3">
      <c r="A35" s="5">
        <f>[1]Intermediate!A35</f>
        <v>2000042942</v>
      </c>
      <c r="B35" s="6">
        <f>VLOOKUP($D35,'[1]Counties Systems Crosswalk'!C:E,3)</f>
        <v>8</v>
      </c>
      <c r="C35" s="7" t="str">
        <f>VLOOKUP($A35,[1]Intermediate!A:T,3)</f>
        <v>COUNTY OF LEE</v>
      </c>
      <c r="D35" s="7">
        <f>VLOOKUP($C35,[1]Claims!A:B,2,FALSE)</f>
        <v>1041</v>
      </c>
      <c r="E35" t="str">
        <f>VLOOKUP($D35,'[1]Counties Systems Crosswalk'!C:D,2)</f>
        <v>Lee</v>
      </c>
      <c r="F35" t="str">
        <f>VLOOKUP($A35,[1]Intermediate!A:T,5)</f>
        <v>P2021_5311_ADMIN</v>
      </c>
      <c r="G35" s="8">
        <f>VLOOKUP($A35,[1]Intermediate!A:T,10)</f>
        <v>174006</v>
      </c>
      <c r="H35" s="8">
        <f>VLOOKUP($A35,[1]Intermediate!A:T,10)*[1]Intermediate!Q35/100</f>
        <v>139204.79999999999</v>
      </c>
      <c r="I35" s="8">
        <f>VLOOKUP($A35,[1]Intermediate!A:T,10)*[1]Intermediate!R35/100</f>
        <v>8700.2999999999993</v>
      </c>
      <c r="J35" s="8">
        <f>VLOOKUP($A35,[1]Intermediate!A:T,10)*[1]Intermediate!S35/100</f>
        <v>26100.9</v>
      </c>
      <c r="K35" t="str">
        <f t="shared" si="0"/>
        <v/>
      </c>
      <c r="L35" s="9">
        <f>VLOOKUP($A35,[1]Intermediate!A:T,2)</f>
        <v>44117</v>
      </c>
      <c r="M35" t="str">
        <f t="shared" si="1"/>
        <v>BOTH</v>
      </c>
      <c r="N35" s="10">
        <f t="shared" si="2"/>
        <v>0.79999999999999993</v>
      </c>
      <c r="O35" s="10">
        <f t="shared" si="2"/>
        <v>4.9999999999999996E-2</v>
      </c>
      <c r="P35" s="10">
        <f t="shared" si="2"/>
        <v>0.15000000000000002</v>
      </c>
      <c r="Q35" s="11">
        <f t="shared" si="3"/>
        <v>174005.99999999997</v>
      </c>
    </row>
    <row r="36" spans="1:17" ht="15" customHeight="1" x14ac:dyDescent="0.3">
      <c r="A36" s="5">
        <f>[1]Intermediate!A36</f>
        <v>2000042943</v>
      </c>
      <c r="B36" s="6">
        <f>VLOOKUP($D36,'[1]Counties Systems Crosswalk'!C:E,3)</f>
        <v>6</v>
      </c>
      <c r="C36" s="7" t="str">
        <f>VLOOKUP($A36,[1]Intermediate!A:T,3)</f>
        <v>CUMBERLAND COUNTY FINANCE DEPT</v>
      </c>
      <c r="D36" s="7">
        <f>VLOOKUP($C36,[1]Claims!A:B,2,FALSE)</f>
        <v>1025</v>
      </c>
      <c r="E36" t="str">
        <f>VLOOKUP($D36,'[1]Counties Systems Crosswalk'!C:D,2)</f>
        <v>Cumberland</v>
      </c>
      <c r="F36" t="str">
        <f>VLOOKUP($A36,[1]Intermediate!A:T,5)</f>
        <v>P2021_5311_ADMIN</v>
      </c>
      <c r="G36" s="8">
        <f>VLOOKUP($A36,[1]Intermediate!A:T,10)</f>
        <v>137348</v>
      </c>
      <c r="H36" s="8">
        <f>VLOOKUP($A36,[1]Intermediate!A:T,10)*[1]Intermediate!Q36/100</f>
        <v>109878.39999999999</v>
      </c>
      <c r="I36" s="8">
        <f>VLOOKUP($A36,[1]Intermediate!A:T,10)*[1]Intermediate!R36/100</f>
        <v>6867.4</v>
      </c>
      <c r="J36" s="8">
        <f>VLOOKUP($A36,[1]Intermediate!A:T,10)*[1]Intermediate!S36/100</f>
        <v>20602.2</v>
      </c>
      <c r="K36" t="str">
        <f t="shared" si="0"/>
        <v/>
      </c>
      <c r="L36" s="9">
        <f>VLOOKUP($A36,[1]Intermediate!A:T,2)</f>
        <v>44117</v>
      </c>
      <c r="M36" t="str">
        <f t="shared" si="1"/>
        <v>BOTH</v>
      </c>
      <c r="N36" s="10">
        <f t="shared" si="2"/>
        <v>0.79999999999999993</v>
      </c>
      <c r="O36" s="10">
        <f t="shared" si="2"/>
        <v>4.9999999999999996E-2</v>
      </c>
      <c r="P36" s="10">
        <f t="shared" si="2"/>
        <v>0.15</v>
      </c>
      <c r="Q36" s="11">
        <f t="shared" si="3"/>
        <v>137348</v>
      </c>
    </row>
    <row r="37" spans="1:17" ht="15" customHeight="1" x14ac:dyDescent="0.3">
      <c r="A37" s="5">
        <f>[1]Intermediate!A37</f>
        <v>2000042944</v>
      </c>
      <c r="B37" s="6">
        <f>VLOOKUP($D37,'[1]Counties Systems Crosswalk'!C:E,3)</f>
        <v>14</v>
      </c>
      <c r="C37" s="7" t="str">
        <f>VLOOKUP($A37,[1]Intermediate!A:T,3)</f>
        <v>CHEROKEE COUNTY</v>
      </c>
      <c r="D37" s="7">
        <f>VLOOKUP($C37,[1]Claims!A:B,2,FALSE)</f>
        <v>1017</v>
      </c>
      <c r="E37" t="str">
        <f>VLOOKUP($D37,'[1]Counties Systems Crosswalk'!C:D,2)</f>
        <v>Cherokee</v>
      </c>
      <c r="F37" t="str">
        <f>VLOOKUP($A37,[1]Intermediate!A:T,5)</f>
        <v>P2021_5311_ADMIN</v>
      </c>
      <c r="G37" s="8">
        <f>VLOOKUP($A37,[1]Intermediate!A:T,10)</f>
        <v>140284</v>
      </c>
      <c r="H37" s="8">
        <f>VLOOKUP($A37,[1]Intermediate!A:T,10)*[1]Intermediate!Q37/100</f>
        <v>112227.2</v>
      </c>
      <c r="I37" s="8">
        <f>VLOOKUP($A37,[1]Intermediate!A:T,10)*[1]Intermediate!R37/100</f>
        <v>7014.2</v>
      </c>
      <c r="J37" s="8">
        <f>VLOOKUP($A37,[1]Intermediate!A:T,10)*[1]Intermediate!S37/100</f>
        <v>21042.6</v>
      </c>
      <c r="K37" t="str">
        <f t="shared" si="0"/>
        <v/>
      </c>
      <c r="L37" s="9">
        <f>VLOOKUP($A37,[1]Intermediate!A:T,2)</f>
        <v>44117</v>
      </c>
      <c r="M37" t="str">
        <f t="shared" si="1"/>
        <v>BOTH</v>
      </c>
      <c r="N37" s="10">
        <f t="shared" si="2"/>
        <v>0.79999999999999993</v>
      </c>
      <c r="O37" s="10">
        <f t="shared" si="2"/>
        <v>4.9999999999999996E-2</v>
      </c>
      <c r="P37" s="10">
        <f t="shared" si="2"/>
        <v>0.15</v>
      </c>
      <c r="Q37" s="11">
        <f t="shared" si="3"/>
        <v>140284</v>
      </c>
    </row>
    <row r="38" spans="1:17" ht="15" customHeight="1" x14ac:dyDescent="0.3">
      <c r="A38" s="5">
        <f>[1]Intermediate!A38</f>
        <v>2000042945</v>
      </c>
      <c r="B38" s="6">
        <f>VLOOKUP($D38,'[1]Counties Systems Crosswalk'!C:E,3)</f>
        <v>9</v>
      </c>
      <c r="C38" s="7" t="str">
        <f>VLOOKUP($A38,[1]Intermediate!A:T,3)</f>
        <v>COUNTY OF DAVIDSON</v>
      </c>
      <c r="D38" s="7">
        <f>VLOOKUP($C38,[1]Claims!A:B,2,FALSE)</f>
        <v>1027</v>
      </c>
      <c r="E38" t="str">
        <f>VLOOKUP($D38,'[1]Counties Systems Crosswalk'!C:D,2)</f>
        <v>Davidson</v>
      </c>
      <c r="F38" t="str">
        <f>VLOOKUP($A38,[1]Intermediate!A:T,5)</f>
        <v>P2021_5310_CAPITAL</v>
      </c>
      <c r="G38" s="8">
        <f>VLOOKUP($A38,[1]Intermediate!A:T,10)</f>
        <v>225000</v>
      </c>
      <c r="H38" s="8">
        <f>VLOOKUP($A38,[1]Intermediate!A:T,10)*[1]Intermediate!Q38/100</f>
        <v>180000</v>
      </c>
      <c r="I38" s="8">
        <f>VLOOKUP($A38,[1]Intermediate!A:T,10)*[1]Intermediate!R38/100</f>
        <v>22500</v>
      </c>
      <c r="J38" s="8">
        <f>VLOOKUP($A38,[1]Intermediate!A:T,10)*[1]Intermediate!S38/100</f>
        <v>22500</v>
      </c>
      <c r="K38" t="str">
        <f t="shared" si="0"/>
        <v>CAPITAL</v>
      </c>
      <c r="L38" s="9">
        <f>VLOOKUP($A38,[1]Intermediate!A:T,2)</f>
        <v>44117</v>
      </c>
      <c r="M38" t="str">
        <f t="shared" si="1"/>
        <v>BOTH</v>
      </c>
      <c r="N38" s="10">
        <f t="shared" si="2"/>
        <v>0.8</v>
      </c>
      <c r="O38" s="10">
        <f t="shared" si="2"/>
        <v>0.1</v>
      </c>
      <c r="P38" s="10">
        <f t="shared" si="2"/>
        <v>0.1</v>
      </c>
      <c r="Q38" s="11">
        <f t="shared" si="3"/>
        <v>225000</v>
      </c>
    </row>
    <row r="39" spans="1:17" ht="15" customHeight="1" x14ac:dyDescent="0.3">
      <c r="A39" s="5">
        <f>[1]Intermediate!A39</f>
        <v>2000042946</v>
      </c>
      <c r="B39" s="6">
        <f>VLOOKUP($D39,'[1]Counties Systems Crosswalk'!C:E,3)</f>
        <v>14</v>
      </c>
      <c r="C39" s="7" t="str">
        <f>VLOOKUP($A39,[1]Intermediate!A:T,3)</f>
        <v>GRAHAM COUNTY</v>
      </c>
      <c r="D39" s="7">
        <f>VLOOKUP($C39,[1]Claims!A:B,2,FALSE)</f>
        <v>1032</v>
      </c>
      <c r="E39" t="str">
        <f>VLOOKUP($D39,'[1]Counties Systems Crosswalk'!C:D,2)</f>
        <v>Graham</v>
      </c>
      <c r="F39" t="str">
        <f>VLOOKUP($A39,[1]Intermediate!A:T,5)</f>
        <v>P2021_5311_ADMIN</v>
      </c>
      <c r="G39" s="8">
        <f>VLOOKUP($A39,[1]Intermediate!A:T,10)</f>
        <v>100408</v>
      </c>
      <c r="H39" s="8">
        <f>VLOOKUP($A39,[1]Intermediate!A:T,10)*[1]Intermediate!Q39/100</f>
        <v>80326.399999999994</v>
      </c>
      <c r="I39" s="8">
        <f>VLOOKUP($A39,[1]Intermediate!A:T,10)*[1]Intermediate!R39/100</f>
        <v>5020.3999999999996</v>
      </c>
      <c r="J39" s="8">
        <f>VLOOKUP($A39,[1]Intermediate!A:T,10)*[1]Intermediate!S39/100</f>
        <v>15061.2</v>
      </c>
      <c r="K39" t="str">
        <f t="shared" si="0"/>
        <v/>
      </c>
      <c r="L39" s="9">
        <f>VLOOKUP($A39,[1]Intermediate!A:T,2)</f>
        <v>44117</v>
      </c>
      <c r="M39" t="str">
        <f t="shared" si="1"/>
        <v>BOTH</v>
      </c>
      <c r="N39" s="10">
        <f t="shared" si="2"/>
        <v>0.79999999999999993</v>
      </c>
      <c r="O39" s="10">
        <f t="shared" si="2"/>
        <v>4.9999999999999996E-2</v>
      </c>
      <c r="P39" s="10">
        <f t="shared" si="2"/>
        <v>0.15</v>
      </c>
      <c r="Q39" s="11">
        <f t="shared" si="3"/>
        <v>100407.99999999999</v>
      </c>
    </row>
    <row r="40" spans="1:17" ht="15" customHeight="1" x14ac:dyDescent="0.3">
      <c r="A40" s="5">
        <f>[1]Intermediate!A40</f>
        <v>2000042947</v>
      </c>
      <c r="B40" s="6">
        <f>VLOOKUP($D40,'[1]Counties Systems Crosswalk'!C:E,3)</f>
        <v>13</v>
      </c>
      <c r="C40" s="7" t="str">
        <f>VLOOKUP($A40,[1]Intermediate!A:T,3)</f>
        <v>RUTHERFORD LIFE SERVICES INC</v>
      </c>
      <c r="D40" s="7">
        <f>VLOOKUP($C40,[1]Claims!A:B,2,FALSE)</f>
        <v>1062</v>
      </c>
      <c r="E40" t="str">
        <f>VLOOKUP($D40,'[1]Counties Systems Crosswalk'!C:D,2)</f>
        <v>Rutherford</v>
      </c>
      <c r="F40" t="str">
        <f>VLOOKUP($A40,[1]Intermediate!A:T,5)</f>
        <v>P2021_5310_CAPITAL</v>
      </c>
      <c r="G40" s="8">
        <f>VLOOKUP($A40,[1]Intermediate!A:T,10)</f>
        <v>108000</v>
      </c>
      <c r="H40" s="8">
        <f>VLOOKUP($A40,[1]Intermediate!A:T,10)*[1]Intermediate!Q40/100</f>
        <v>86400</v>
      </c>
      <c r="I40" s="8">
        <f>VLOOKUP($A40,[1]Intermediate!A:T,10)*[1]Intermediate!R40/100</f>
        <v>10800</v>
      </c>
      <c r="J40" s="8">
        <f>VLOOKUP($A40,[1]Intermediate!A:T,10)*[1]Intermediate!S40/100</f>
        <v>10800</v>
      </c>
      <c r="K40" t="str">
        <f t="shared" si="0"/>
        <v>CAPITAL</v>
      </c>
      <c r="L40" s="9">
        <f>VLOOKUP($A40,[1]Intermediate!A:T,2)</f>
        <v>44117</v>
      </c>
      <c r="M40" t="str">
        <f t="shared" si="1"/>
        <v>BOTH</v>
      </c>
      <c r="N40" s="10">
        <f t="shared" si="2"/>
        <v>0.8</v>
      </c>
      <c r="O40" s="10">
        <f t="shared" si="2"/>
        <v>0.1</v>
      </c>
      <c r="P40" s="10">
        <f t="shared" si="2"/>
        <v>0.1</v>
      </c>
      <c r="Q40" s="11">
        <f t="shared" si="3"/>
        <v>108000</v>
      </c>
    </row>
    <row r="41" spans="1:17" ht="15" customHeight="1" x14ac:dyDescent="0.3">
      <c r="A41" s="5">
        <f>[1]Intermediate!A41</f>
        <v>2000042948</v>
      </c>
      <c r="B41" s="6">
        <f>VLOOKUP($D41,'[1]Counties Systems Crosswalk'!C:E,3)</f>
        <v>10</v>
      </c>
      <c r="C41" s="7" t="str">
        <f>VLOOKUP($A41,[1]Intermediate!A:T,3)</f>
        <v>STANLY COUNTY SENIOR SERVICES</v>
      </c>
      <c r="D41" s="7">
        <f>VLOOKUP($C41,[1]Claims!A:B,2,FALSE)</f>
        <v>1065</v>
      </c>
      <c r="E41" t="str">
        <f>VLOOKUP($D41,'[1]Counties Systems Crosswalk'!C:D,2)</f>
        <v>Stanly</v>
      </c>
      <c r="F41" t="str">
        <f>VLOOKUP($A41,[1]Intermediate!A:T,5)</f>
        <v>P2021_5310_CAPITAL</v>
      </c>
      <c r="G41" s="8">
        <f>VLOOKUP($A41,[1]Intermediate!A:T,10)</f>
        <v>54000</v>
      </c>
      <c r="H41" s="8">
        <f>VLOOKUP($A41,[1]Intermediate!A:T,10)*[1]Intermediate!Q41/100</f>
        <v>43200</v>
      </c>
      <c r="I41" s="8">
        <f>VLOOKUP($A41,[1]Intermediate!A:T,10)*[1]Intermediate!R41/100</f>
        <v>5400</v>
      </c>
      <c r="J41" s="8">
        <f>VLOOKUP($A41,[1]Intermediate!A:T,10)*[1]Intermediate!S41/100</f>
        <v>5400</v>
      </c>
      <c r="K41" t="str">
        <f t="shared" si="0"/>
        <v>CAPITAL</v>
      </c>
      <c r="L41" s="9">
        <f>VLOOKUP($A41,[1]Intermediate!A:T,2)</f>
        <v>44117</v>
      </c>
      <c r="M41" t="str">
        <f t="shared" si="1"/>
        <v>BOTH</v>
      </c>
      <c r="N41" s="10">
        <f t="shared" si="2"/>
        <v>0.8</v>
      </c>
      <c r="O41" s="10">
        <f t="shared" si="2"/>
        <v>0.1</v>
      </c>
      <c r="P41" s="10">
        <f t="shared" si="2"/>
        <v>0.1</v>
      </c>
      <c r="Q41" s="11">
        <f t="shared" si="3"/>
        <v>54000</v>
      </c>
    </row>
    <row r="42" spans="1:17" ht="15" customHeight="1" x14ac:dyDescent="0.3">
      <c r="A42" s="5">
        <f>[1]Intermediate!A42</f>
        <v>2000042949</v>
      </c>
      <c r="B42" s="6">
        <f>VLOOKUP($D42,'[1]Counties Systems Crosswalk'!C:E,3)</f>
        <v>11</v>
      </c>
      <c r="C42" s="7" t="str">
        <f>VLOOKUP($A42,[1]Intermediate!A:T,3)</f>
        <v>AVERY ASSOCIATION FOR</v>
      </c>
      <c r="D42" s="7">
        <f>VLOOKUP($C42,[1]Claims!A:B,2,FALSE)</f>
        <v>1008</v>
      </c>
      <c r="E42" t="str">
        <f>VLOOKUP($D42,'[1]Counties Systems Crosswalk'!C:D,2)</f>
        <v>Avery</v>
      </c>
      <c r="F42" t="str">
        <f>VLOOKUP($A42,[1]Intermediate!A:T,5)</f>
        <v>P2021_5310_CAPITAL</v>
      </c>
      <c r="G42" s="8">
        <f>VLOOKUP($A42,[1]Intermediate!A:T,10)</f>
        <v>62658</v>
      </c>
      <c r="H42" s="8">
        <f>VLOOKUP($A42,[1]Intermediate!A:T,10)*[1]Intermediate!Q42/100</f>
        <v>50126.400000000001</v>
      </c>
      <c r="I42" s="8">
        <f>VLOOKUP($A42,[1]Intermediate!A:T,10)*[1]Intermediate!R42/100</f>
        <v>6265.8</v>
      </c>
      <c r="J42" s="8">
        <f>VLOOKUP($A42,[1]Intermediate!A:T,10)*[1]Intermediate!S42/100</f>
        <v>6265.8</v>
      </c>
      <c r="K42" t="str">
        <f t="shared" si="0"/>
        <v>CAPITAL</v>
      </c>
      <c r="L42" s="9">
        <f>VLOOKUP($A42,[1]Intermediate!A:T,2)</f>
        <v>44117</v>
      </c>
      <c r="M42" t="str">
        <f t="shared" si="1"/>
        <v>BOTH</v>
      </c>
      <c r="N42" s="10">
        <f t="shared" si="2"/>
        <v>0.8</v>
      </c>
      <c r="O42" s="10">
        <f t="shared" si="2"/>
        <v>0.1</v>
      </c>
      <c r="P42" s="10">
        <f t="shared" si="2"/>
        <v>0.1</v>
      </c>
      <c r="Q42" s="11">
        <f t="shared" si="3"/>
        <v>62658.000000000007</v>
      </c>
    </row>
    <row r="43" spans="1:17" ht="15" customHeight="1" x14ac:dyDescent="0.3">
      <c r="A43" s="5">
        <f>[1]Intermediate!A43</f>
        <v>2000042950</v>
      </c>
      <c r="B43" s="6">
        <f>VLOOKUP($D43,'[1]Counties Systems Crosswalk'!C:E,3)</f>
        <v>12</v>
      </c>
      <c r="C43" s="7" t="str">
        <f>VLOOKUP($A43,[1]Intermediate!A:T,3)</f>
        <v>IREDELL COUNTY COUNCIL ON AGING INC</v>
      </c>
      <c r="D43" s="7">
        <f>VLOOKUP($C43,[1]Claims!A:B,2,FALSE)</f>
        <v>1038</v>
      </c>
      <c r="E43" t="str">
        <f>VLOOKUP($D43,'[1]Counties Systems Crosswalk'!C:D,2)</f>
        <v>Iredell</v>
      </c>
      <c r="F43" t="str">
        <f>VLOOKUP($A43,[1]Intermediate!A:T,5)</f>
        <v>P2021_5310_CAPITAL</v>
      </c>
      <c r="G43" s="8">
        <f>VLOOKUP($A43,[1]Intermediate!A:T,10)</f>
        <v>124999</v>
      </c>
      <c r="H43" s="8">
        <f>VLOOKUP($A43,[1]Intermediate!A:T,10)*[1]Intermediate!Q43/100</f>
        <v>99999.2</v>
      </c>
      <c r="I43" s="8">
        <f>VLOOKUP($A43,[1]Intermediate!A:T,10)*[1]Intermediate!R43/100</f>
        <v>12499.9</v>
      </c>
      <c r="J43" s="8">
        <f>VLOOKUP($A43,[1]Intermediate!A:T,10)*[1]Intermediate!S43/100</f>
        <v>12499.9</v>
      </c>
      <c r="K43" t="str">
        <f t="shared" si="0"/>
        <v>CAPITAL</v>
      </c>
      <c r="L43" s="9">
        <f>VLOOKUP($A43,[1]Intermediate!A:T,2)</f>
        <v>44117</v>
      </c>
      <c r="M43" t="str">
        <f t="shared" si="1"/>
        <v>BOTH</v>
      </c>
      <c r="N43" s="10">
        <f t="shared" si="2"/>
        <v>0.79999999999999993</v>
      </c>
      <c r="O43" s="10">
        <f t="shared" si="2"/>
        <v>9.9999999999999992E-2</v>
      </c>
      <c r="P43" s="10">
        <f t="shared" si="2"/>
        <v>9.9999999999999992E-2</v>
      </c>
      <c r="Q43" s="11">
        <f t="shared" si="3"/>
        <v>124998.99999999999</v>
      </c>
    </row>
    <row r="44" spans="1:17" ht="15" customHeight="1" x14ac:dyDescent="0.3">
      <c r="A44" s="5">
        <f>[1]Intermediate!A44</f>
        <v>2000042951</v>
      </c>
      <c r="B44" s="6">
        <f>VLOOKUP($D44,'[1]Counties Systems Crosswalk'!C:E,3)</f>
        <v>14</v>
      </c>
      <c r="C44" s="7" t="str">
        <f>VLOOKUP($A44,[1]Intermediate!A:T,3)</f>
        <v>CLAY COUNTY</v>
      </c>
      <c r="D44" s="7">
        <f>VLOOKUP($C44,[1]Claims!A:B,2,FALSE)</f>
        <v>1021</v>
      </c>
      <c r="E44" t="str">
        <f>VLOOKUP($D44,'[1]Counties Systems Crosswalk'!C:D,2)</f>
        <v>Clay</v>
      </c>
      <c r="F44" t="str">
        <f>VLOOKUP($A44,[1]Intermediate!A:T,5)</f>
        <v>P2021_5311_ADMIN</v>
      </c>
      <c r="G44" s="8">
        <f>VLOOKUP($A44,[1]Intermediate!A:T,10)</f>
        <v>114733</v>
      </c>
      <c r="H44" s="8">
        <f>VLOOKUP($A44,[1]Intermediate!A:T,10)*[1]Intermediate!Q44/100</f>
        <v>91786.4</v>
      </c>
      <c r="I44" s="8">
        <f>VLOOKUP($A44,[1]Intermediate!A:T,10)*[1]Intermediate!R44/100</f>
        <v>5736.65</v>
      </c>
      <c r="J44" s="8">
        <f>VLOOKUP($A44,[1]Intermediate!A:T,10)*[1]Intermediate!S44/100</f>
        <v>17209.95</v>
      </c>
      <c r="K44" t="str">
        <f t="shared" si="0"/>
        <v/>
      </c>
      <c r="L44" s="9">
        <f>VLOOKUP($A44,[1]Intermediate!A:T,2)</f>
        <v>44117</v>
      </c>
      <c r="M44" t="str">
        <f t="shared" si="1"/>
        <v>BOTH</v>
      </c>
      <c r="N44" s="10">
        <f t="shared" si="2"/>
        <v>0.79999999999999993</v>
      </c>
      <c r="O44" s="10">
        <f t="shared" si="2"/>
        <v>4.9999999999999996E-2</v>
      </c>
      <c r="P44" s="10">
        <f t="shared" si="2"/>
        <v>0.15</v>
      </c>
      <c r="Q44" s="11">
        <f t="shared" si="3"/>
        <v>114732.99999999999</v>
      </c>
    </row>
    <row r="45" spans="1:17" ht="15" customHeight="1" x14ac:dyDescent="0.3">
      <c r="A45" s="5">
        <f>[1]Intermediate!A45</f>
        <v>2000042952</v>
      </c>
      <c r="B45" s="6">
        <f>VLOOKUP($D45,'[1]Counties Systems Crosswalk'!C:E,3)</f>
        <v>14</v>
      </c>
      <c r="C45" s="7" t="str">
        <f>VLOOKUP($A45,[1]Intermediate!A:T,3)</f>
        <v>GRAHAM COUNTY</v>
      </c>
      <c r="D45" s="7">
        <f>VLOOKUP($C45,[1]Claims!A:B,2,FALSE)</f>
        <v>1032</v>
      </c>
      <c r="E45" t="str">
        <f>VLOOKUP($D45,'[1]Counties Systems Crosswalk'!C:D,2)</f>
        <v>Graham</v>
      </c>
      <c r="F45" t="str">
        <f>VLOOKUP($A45,[1]Intermediate!A:T,5)</f>
        <v>P2021_5310_CAPITAL</v>
      </c>
      <c r="G45" s="8">
        <f>VLOOKUP($A45,[1]Intermediate!A:T,10)</f>
        <v>85216</v>
      </c>
      <c r="H45" s="8">
        <f>VLOOKUP($A45,[1]Intermediate!A:T,10)*[1]Intermediate!Q45/100</f>
        <v>68172.800000000003</v>
      </c>
      <c r="I45" s="8">
        <f>VLOOKUP($A45,[1]Intermediate!A:T,10)*[1]Intermediate!R45/100</f>
        <v>8521.6</v>
      </c>
      <c r="J45" s="8">
        <f>VLOOKUP($A45,[1]Intermediate!A:T,10)*[1]Intermediate!S45/100</f>
        <v>8521.6</v>
      </c>
      <c r="K45" t="str">
        <f t="shared" si="0"/>
        <v>CAPITAL</v>
      </c>
      <c r="L45" s="9">
        <f>VLOOKUP($A45,[1]Intermediate!A:T,2)</f>
        <v>44117</v>
      </c>
      <c r="M45" t="str">
        <f t="shared" si="1"/>
        <v>BOTH</v>
      </c>
      <c r="N45" s="10">
        <f t="shared" si="2"/>
        <v>0.8</v>
      </c>
      <c r="O45" s="10">
        <f t="shared" si="2"/>
        <v>0.1</v>
      </c>
      <c r="P45" s="10">
        <f t="shared" si="2"/>
        <v>0.1</v>
      </c>
      <c r="Q45" s="11">
        <f t="shared" si="3"/>
        <v>85216.000000000015</v>
      </c>
    </row>
    <row r="46" spans="1:17" ht="15" customHeight="1" x14ac:dyDescent="0.3">
      <c r="A46" s="5">
        <f>[1]Intermediate!A46</f>
        <v>2000042953</v>
      </c>
      <c r="B46" s="6">
        <f>VLOOKUP($D46,'[1]Counties Systems Crosswalk'!C:E,3)</f>
        <v>12</v>
      </c>
      <c r="C46" s="7" t="str">
        <f>VLOOKUP($A46,[1]Intermediate!A:T,3)</f>
        <v>ALEXANDER COUNTY</v>
      </c>
      <c r="D46" s="7">
        <f>VLOOKUP($C46,[1]Claims!A:B,2,FALSE)</f>
        <v>1077</v>
      </c>
      <c r="E46" t="str">
        <f>VLOOKUP($D46,'[1]Counties Systems Crosswalk'!C:D,2)</f>
        <v>Alexander</v>
      </c>
      <c r="F46" t="str">
        <f>VLOOKUP($A46,[1]Intermediate!A:T,5)</f>
        <v>P2021_5310_CAPITAL</v>
      </c>
      <c r="G46" s="8">
        <f>VLOOKUP($A46,[1]Intermediate!A:T,10)</f>
        <v>175132</v>
      </c>
      <c r="H46" s="8">
        <f>VLOOKUP($A46,[1]Intermediate!A:T,10)*[1]Intermediate!Q46/100</f>
        <v>140105.60000000001</v>
      </c>
      <c r="I46" s="8">
        <f>VLOOKUP($A46,[1]Intermediate!A:T,10)*[1]Intermediate!R46/100</f>
        <v>17513.2</v>
      </c>
      <c r="J46" s="8">
        <f>VLOOKUP($A46,[1]Intermediate!A:T,10)*[1]Intermediate!S46/100</f>
        <v>17513.2</v>
      </c>
      <c r="K46" t="str">
        <f t="shared" si="0"/>
        <v>CAPITAL</v>
      </c>
      <c r="L46" s="9">
        <f>VLOOKUP($A46,[1]Intermediate!A:T,2)</f>
        <v>44117</v>
      </c>
      <c r="M46" t="str">
        <f t="shared" si="1"/>
        <v>BOTH</v>
      </c>
      <c r="N46" s="10">
        <f t="shared" si="2"/>
        <v>0.8</v>
      </c>
      <c r="O46" s="10">
        <f t="shared" si="2"/>
        <v>0.1</v>
      </c>
      <c r="P46" s="10">
        <f t="shared" si="2"/>
        <v>0.1</v>
      </c>
      <c r="Q46" s="11">
        <f t="shared" si="3"/>
        <v>175132.00000000003</v>
      </c>
    </row>
    <row r="47" spans="1:17" ht="15" customHeight="1" x14ac:dyDescent="0.3">
      <c r="A47" s="5">
        <f>[1]Intermediate!A47</f>
        <v>2000042954</v>
      </c>
      <c r="B47" s="6">
        <f>VLOOKUP($D47,'[1]Counties Systems Crosswalk'!C:E,3)</f>
        <v>12</v>
      </c>
      <c r="C47" s="7" t="str">
        <f>VLOOKUP($A47,[1]Intermediate!A:T,3)</f>
        <v>LINCOLN COUNTY</v>
      </c>
      <c r="D47" s="7">
        <f>VLOOKUP($C47,[1]Claims!A:B,2,FALSE)</f>
        <v>1043</v>
      </c>
      <c r="E47" t="str">
        <f>VLOOKUP($D47,'[1]Counties Systems Crosswalk'!C:D,2)</f>
        <v>Lincoln</v>
      </c>
      <c r="F47" t="str">
        <f>VLOOKUP($A47,[1]Intermediate!A:T,5)</f>
        <v>P2021_5311_ADMIN</v>
      </c>
      <c r="G47" s="8">
        <f>VLOOKUP($A47,[1]Intermediate!A:T,10)</f>
        <v>210039</v>
      </c>
      <c r="H47" s="8">
        <f>VLOOKUP($A47,[1]Intermediate!A:T,10)*[1]Intermediate!Q47/100</f>
        <v>168031.2</v>
      </c>
      <c r="I47" s="8">
        <f>VLOOKUP($A47,[1]Intermediate!A:T,10)*[1]Intermediate!R47/100</f>
        <v>10501.95</v>
      </c>
      <c r="J47" s="8">
        <f>VLOOKUP($A47,[1]Intermediate!A:T,10)*[1]Intermediate!S47/100</f>
        <v>31505.85</v>
      </c>
      <c r="K47" t="str">
        <f t="shared" si="0"/>
        <v/>
      </c>
      <c r="L47" s="9">
        <f>VLOOKUP($A47,[1]Intermediate!A:T,2)</f>
        <v>44117</v>
      </c>
      <c r="M47" t="str">
        <f t="shared" si="1"/>
        <v>BOTH</v>
      </c>
      <c r="N47" s="10">
        <f t="shared" si="2"/>
        <v>0.8</v>
      </c>
      <c r="O47" s="10">
        <f t="shared" si="2"/>
        <v>0.05</v>
      </c>
      <c r="P47" s="10">
        <f t="shared" si="2"/>
        <v>0.15</v>
      </c>
      <c r="Q47" s="11">
        <f t="shared" si="3"/>
        <v>210039.00000000003</v>
      </c>
    </row>
    <row r="48" spans="1:17" ht="15" customHeight="1" x14ac:dyDescent="0.3">
      <c r="A48" s="5">
        <f>[1]Intermediate!A48</f>
        <v>2000042955</v>
      </c>
      <c r="B48" s="6">
        <f>VLOOKUP($D48,'[1]Counties Systems Crosswalk'!C:E,3)</f>
        <v>13</v>
      </c>
      <c r="C48" s="7" t="str">
        <f>VLOOKUP($A48,[1]Intermediate!A:T,3)</f>
        <v>MITCHELL COUNTY TRANSPORTATION</v>
      </c>
      <c r="D48" s="7">
        <f>VLOOKUP($C48,[1]Claims!A:B,2,FALSE)</f>
        <v>1048</v>
      </c>
      <c r="E48" t="str">
        <f>VLOOKUP($D48,'[1]Counties Systems Crosswalk'!C:D,2)</f>
        <v>Mitchell</v>
      </c>
      <c r="F48" t="str">
        <f>VLOOKUP($A48,[1]Intermediate!A:T,5)</f>
        <v>P2021_5311_ADMIN</v>
      </c>
      <c r="G48" s="8">
        <f>VLOOKUP($A48,[1]Intermediate!A:T,10)</f>
        <v>128767</v>
      </c>
      <c r="H48" s="8">
        <f>VLOOKUP($A48,[1]Intermediate!A:T,10)*[1]Intermediate!Q48/100</f>
        <v>103013.6</v>
      </c>
      <c r="I48" s="8">
        <f>VLOOKUP($A48,[1]Intermediate!A:T,10)*[1]Intermediate!R48/100</f>
        <v>6438.35</v>
      </c>
      <c r="J48" s="8">
        <f>VLOOKUP($A48,[1]Intermediate!A:T,10)*[1]Intermediate!S48/100</f>
        <v>19315.05</v>
      </c>
      <c r="K48" t="str">
        <f t="shared" si="0"/>
        <v/>
      </c>
      <c r="L48" s="9">
        <f>VLOOKUP($A48,[1]Intermediate!A:T,2)</f>
        <v>44117</v>
      </c>
      <c r="M48" t="str">
        <f t="shared" si="1"/>
        <v>BOTH</v>
      </c>
      <c r="N48" s="10">
        <f t="shared" si="2"/>
        <v>0.8</v>
      </c>
      <c r="O48" s="10">
        <f t="shared" si="2"/>
        <v>0.05</v>
      </c>
      <c r="P48" s="10">
        <f t="shared" si="2"/>
        <v>0.15</v>
      </c>
      <c r="Q48" s="11">
        <f t="shared" si="3"/>
        <v>128767.00000000001</v>
      </c>
    </row>
    <row r="49" spans="1:17" ht="15" customHeight="1" x14ac:dyDescent="0.3">
      <c r="A49" s="5">
        <f>[1]Intermediate!A49</f>
        <v>2000042956</v>
      </c>
      <c r="B49" s="6">
        <f>VLOOKUP($D49,'[1]Counties Systems Crosswalk'!C:E,3)</f>
        <v>12</v>
      </c>
      <c r="C49" s="7" t="str">
        <f>VLOOKUP($A49,[1]Intermediate!A:T,3)</f>
        <v>IREDELL COUNTY</v>
      </c>
      <c r="D49" s="7">
        <f>VLOOKUP($C49,[1]Claims!A:B,2,FALSE)</f>
        <v>1038</v>
      </c>
      <c r="E49" t="str">
        <f>VLOOKUP($D49,'[1]Counties Systems Crosswalk'!C:D,2)</f>
        <v>Iredell</v>
      </c>
      <c r="F49" t="str">
        <f>VLOOKUP($A49,[1]Intermediate!A:T,5)</f>
        <v>P2021_5311_ADMIN</v>
      </c>
      <c r="G49" s="8">
        <f>VLOOKUP($A49,[1]Intermediate!A:T,10)</f>
        <v>201137</v>
      </c>
      <c r="H49" s="8">
        <f>VLOOKUP($A49,[1]Intermediate!A:T,10)*[1]Intermediate!Q49/100</f>
        <v>160909.6</v>
      </c>
      <c r="I49" s="8">
        <f>VLOOKUP($A49,[1]Intermediate!A:T,10)*[1]Intermediate!R49/100</f>
        <v>10056.85</v>
      </c>
      <c r="J49" s="8">
        <f>VLOOKUP($A49,[1]Intermediate!A:T,10)*[1]Intermediate!S49/100</f>
        <v>30170.55</v>
      </c>
      <c r="K49" t="str">
        <f t="shared" si="0"/>
        <v/>
      </c>
      <c r="L49" s="9">
        <f>VLOOKUP($A49,[1]Intermediate!A:T,2)</f>
        <v>44117</v>
      </c>
      <c r="M49" t="str">
        <f t="shared" si="1"/>
        <v>BOTH</v>
      </c>
      <c r="N49" s="10">
        <f t="shared" si="2"/>
        <v>0.8</v>
      </c>
      <c r="O49" s="10">
        <f t="shared" si="2"/>
        <v>0.05</v>
      </c>
      <c r="P49" s="10">
        <f t="shared" si="2"/>
        <v>0.15</v>
      </c>
      <c r="Q49" s="11">
        <f t="shared" si="3"/>
        <v>201137</v>
      </c>
    </row>
    <row r="50" spans="1:17" ht="15" customHeight="1" x14ac:dyDescent="0.3">
      <c r="A50" s="5">
        <f>[1]Intermediate!A50</f>
        <v>2000042957</v>
      </c>
      <c r="B50" s="6">
        <f>VLOOKUP($D50,'[1]Counties Systems Crosswalk'!C:E,3)</f>
        <v>6</v>
      </c>
      <c r="C50" s="7" t="str">
        <f>VLOOKUP($A50,[1]Intermediate!A:T,3)</f>
        <v>BLADEN COUNTY</v>
      </c>
      <c r="D50" s="7">
        <f>VLOOKUP($C50,[1]Claims!A:B,2,FALSE)</f>
        <v>1010</v>
      </c>
      <c r="E50" t="str">
        <f>VLOOKUP($D50,'[1]Counties Systems Crosswalk'!C:D,2)</f>
        <v>Bladen</v>
      </c>
      <c r="F50" t="str">
        <f>VLOOKUP($A50,[1]Intermediate!A:T,5)</f>
        <v>P2021_5311_ADMIN</v>
      </c>
      <c r="G50" s="8">
        <f>VLOOKUP($A50,[1]Intermediate!A:T,10)</f>
        <v>125957</v>
      </c>
      <c r="H50" s="8">
        <f>VLOOKUP($A50,[1]Intermediate!A:T,10)*[1]Intermediate!Q50/100</f>
        <v>100765.6</v>
      </c>
      <c r="I50" s="8">
        <f>VLOOKUP($A50,[1]Intermediate!A:T,10)*[1]Intermediate!R50/100</f>
        <v>6297.85</v>
      </c>
      <c r="J50" s="8">
        <f>VLOOKUP($A50,[1]Intermediate!A:T,10)*[1]Intermediate!S50/100</f>
        <v>18893.55</v>
      </c>
      <c r="K50" t="str">
        <f t="shared" si="0"/>
        <v/>
      </c>
      <c r="L50" s="9">
        <f>VLOOKUP($A50,[1]Intermediate!A:T,2)</f>
        <v>44117</v>
      </c>
      <c r="M50" t="str">
        <f t="shared" si="1"/>
        <v>BOTH</v>
      </c>
      <c r="N50" s="10">
        <f t="shared" si="2"/>
        <v>0.8</v>
      </c>
      <c r="O50" s="10">
        <f t="shared" si="2"/>
        <v>0.05</v>
      </c>
      <c r="P50" s="10">
        <f t="shared" si="2"/>
        <v>0.15</v>
      </c>
      <c r="Q50" s="11">
        <f t="shared" si="3"/>
        <v>125957.00000000001</v>
      </c>
    </row>
    <row r="51" spans="1:17" ht="15" customHeight="1" x14ac:dyDescent="0.3">
      <c r="A51" s="5">
        <f>[1]Intermediate!A51</f>
        <v>2000042958</v>
      </c>
      <c r="B51" s="6">
        <f>VLOOKUP($D51,'[1]Counties Systems Crosswalk'!C:E,3)</f>
        <v>13</v>
      </c>
      <c r="C51" s="7" t="str">
        <f>VLOOKUP($A51,[1]Intermediate!A:T,3)</f>
        <v>RUTHERFORD COUNTY SENIOR CENTER</v>
      </c>
      <c r="D51" s="7">
        <f>VLOOKUP($C51,[1]Claims!A:B,2,FALSE)</f>
        <v>1062</v>
      </c>
      <c r="E51" t="str">
        <f>VLOOKUP($D51,'[1]Counties Systems Crosswalk'!C:D,2)</f>
        <v>Rutherford</v>
      </c>
      <c r="F51" t="str">
        <f>VLOOKUP($A51,[1]Intermediate!A:T,5)</f>
        <v>P2021_5310_CAPITAL</v>
      </c>
      <c r="G51" s="8">
        <f>VLOOKUP($A51,[1]Intermediate!A:T,10)</f>
        <v>112500</v>
      </c>
      <c r="H51" s="8">
        <f>VLOOKUP($A51,[1]Intermediate!A:T,10)*[1]Intermediate!Q51/100</f>
        <v>90000</v>
      </c>
      <c r="I51" s="8">
        <f>VLOOKUP($A51,[1]Intermediate!A:T,10)*[1]Intermediate!R51/100</f>
        <v>11250</v>
      </c>
      <c r="J51" s="8">
        <f>VLOOKUP($A51,[1]Intermediate!A:T,10)*[1]Intermediate!S51/100</f>
        <v>11250</v>
      </c>
      <c r="K51" t="str">
        <f t="shared" si="0"/>
        <v>CAPITAL</v>
      </c>
      <c r="L51" s="9">
        <f>VLOOKUP($A51,[1]Intermediate!A:T,2)</f>
        <v>44117</v>
      </c>
      <c r="M51" t="str">
        <f t="shared" si="1"/>
        <v>BOTH</v>
      </c>
      <c r="N51" s="10">
        <f t="shared" si="2"/>
        <v>0.8</v>
      </c>
      <c r="O51" s="10">
        <f t="shared" si="2"/>
        <v>0.1</v>
      </c>
      <c r="P51" s="10">
        <f t="shared" si="2"/>
        <v>0.1</v>
      </c>
      <c r="Q51" s="11">
        <f t="shared" si="3"/>
        <v>112500</v>
      </c>
    </row>
    <row r="52" spans="1:17" ht="15" customHeight="1" x14ac:dyDescent="0.3">
      <c r="A52" s="5">
        <f>[1]Intermediate!A52</f>
        <v>2000042959</v>
      </c>
      <c r="B52" s="6">
        <f>VLOOKUP($D52,'[1]Counties Systems Crosswalk'!C:E,3)</f>
        <v>6</v>
      </c>
      <c r="C52" s="7" t="str">
        <f>VLOOKUP($A52,[1]Intermediate!A:T,3)</f>
        <v>ROBESON COUNTY</v>
      </c>
      <c r="D52" s="7">
        <f>VLOOKUP($C52,[1]Claims!A:B,2,FALSE)</f>
        <v>1060</v>
      </c>
      <c r="E52" t="str">
        <f>VLOOKUP($D52,'[1]Counties Systems Crosswalk'!C:D,2)</f>
        <v>Robeson</v>
      </c>
      <c r="F52" t="str">
        <f>VLOOKUP($A52,[1]Intermediate!A:T,5)</f>
        <v>P2021_5311_ADMIN</v>
      </c>
      <c r="G52" s="8">
        <f>VLOOKUP($A52,[1]Intermediate!A:T,10)</f>
        <v>86938</v>
      </c>
      <c r="H52" s="8">
        <f>VLOOKUP($A52,[1]Intermediate!A:T,10)*[1]Intermediate!Q52/100</f>
        <v>69550.399999999994</v>
      </c>
      <c r="I52" s="8">
        <f>VLOOKUP($A52,[1]Intermediate!A:T,10)*[1]Intermediate!R52/100</f>
        <v>4346.8999999999996</v>
      </c>
      <c r="J52" s="8">
        <f>VLOOKUP($A52,[1]Intermediate!A:T,10)*[1]Intermediate!S52/100</f>
        <v>13040.7</v>
      </c>
      <c r="K52" t="str">
        <f t="shared" si="0"/>
        <v/>
      </c>
      <c r="L52" s="9">
        <f>VLOOKUP($A52,[1]Intermediate!A:T,2)</f>
        <v>44117</v>
      </c>
      <c r="M52" t="str">
        <f t="shared" si="1"/>
        <v>BOTH</v>
      </c>
      <c r="N52" s="10">
        <f t="shared" si="2"/>
        <v>0.79999999999999993</v>
      </c>
      <c r="O52" s="10">
        <f t="shared" si="2"/>
        <v>4.9999999999999996E-2</v>
      </c>
      <c r="P52" s="10">
        <f t="shared" si="2"/>
        <v>0.15000000000000002</v>
      </c>
      <c r="Q52" s="11">
        <f t="shared" si="3"/>
        <v>86937.999999999985</v>
      </c>
    </row>
    <row r="53" spans="1:17" ht="15" customHeight="1" x14ac:dyDescent="0.3">
      <c r="A53" s="5">
        <f>[1]Intermediate!A53</f>
        <v>2000042960</v>
      </c>
      <c r="B53" s="6">
        <f>VLOOKUP($D53,'[1]Counties Systems Crosswalk'!C:E,3)</f>
        <v>3</v>
      </c>
      <c r="C53" s="7" t="str">
        <f>VLOOKUP($A53,[1]Intermediate!A:T,3)</f>
        <v>BRUNSWICK TRANSIT SYSTEM INC</v>
      </c>
      <c r="D53" s="7">
        <f>VLOOKUP($C53,[1]Claims!A:B,2,FALSE)</f>
        <v>1011</v>
      </c>
      <c r="E53" t="str">
        <f>VLOOKUP($D53,'[1]Counties Systems Crosswalk'!C:D,2)</f>
        <v>Brunswick</v>
      </c>
      <c r="F53" t="str">
        <f>VLOOKUP($A53,[1]Intermediate!A:T,5)</f>
        <v>P2021_5311_ADMIN</v>
      </c>
      <c r="G53" s="8">
        <f>VLOOKUP($A53,[1]Intermediate!A:T,10)</f>
        <v>202139</v>
      </c>
      <c r="H53" s="8">
        <f>VLOOKUP($A53,[1]Intermediate!A:T,10)*[1]Intermediate!Q53/100</f>
        <v>161711.20000000001</v>
      </c>
      <c r="I53" s="8">
        <f>VLOOKUP($A53,[1]Intermediate!A:T,10)*[1]Intermediate!R53/100</f>
        <v>10106.950000000001</v>
      </c>
      <c r="J53" s="8">
        <f>VLOOKUP($A53,[1]Intermediate!A:T,10)*[1]Intermediate!S53/100</f>
        <v>30320.85</v>
      </c>
      <c r="K53" t="str">
        <f t="shared" si="0"/>
        <v/>
      </c>
      <c r="L53" s="9">
        <f>VLOOKUP($A53,[1]Intermediate!A:T,2)</f>
        <v>44117</v>
      </c>
      <c r="M53" t="str">
        <f t="shared" si="1"/>
        <v>BOTH</v>
      </c>
      <c r="N53" s="10">
        <f t="shared" si="2"/>
        <v>0.8</v>
      </c>
      <c r="O53" s="10">
        <f t="shared" si="2"/>
        <v>0.05</v>
      </c>
      <c r="P53" s="10">
        <f t="shared" si="2"/>
        <v>0.15</v>
      </c>
      <c r="Q53" s="11">
        <f t="shared" si="3"/>
        <v>202139.00000000003</v>
      </c>
    </row>
    <row r="54" spans="1:17" ht="15" customHeight="1" x14ac:dyDescent="0.3">
      <c r="A54" s="5">
        <f>[1]Intermediate!A54</f>
        <v>2000042961</v>
      </c>
      <c r="B54" s="6">
        <f>VLOOKUP($D54,'[1]Counties Systems Crosswalk'!C:E,3)</f>
        <v>3</v>
      </c>
      <c r="C54" s="7" t="str">
        <f>VLOOKUP($A54,[1]Intermediate!A:T,3)</f>
        <v>PENDER ADULT SERVICES, INC.</v>
      </c>
      <c r="D54" s="7">
        <f>VLOOKUP($C54,[1]Claims!A:B,2,FALSE)</f>
        <v>1054</v>
      </c>
      <c r="E54" t="str">
        <f>VLOOKUP($D54,'[1]Counties Systems Crosswalk'!C:D,2)</f>
        <v>Pender</v>
      </c>
      <c r="F54" t="str">
        <f>VLOOKUP($A54,[1]Intermediate!A:T,5)</f>
        <v>P2021_5311_ADMIN</v>
      </c>
      <c r="G54" s="8">
        <f>VLOOKUP($A54,[1]Intermediate!A:T,10)</f>
        <v>119271</v>
      </c>
      <c r="H54" s="8">
        <f>VLOOKUP($A54,[1]Intermediate!A:T,10)*[1]Intermediate!Q54/100</f>
        <v>95416.8</v>
      </c>
      <c r="I54" s="8">
        <f>VLOOKUP($A54,[1]Intermediate!A:T,10)*[1]Intermediate!R54/100</f>
        <v>5963.55</v>
      </c>
      <c r="J54" s="8">
        <f>VLOOKUP($A54,[1]Intermediate!A:T,10)*[1]Intermediate!S54/100</f>
        <v>17890.650000000001</v>
      </c>
      <c r="K54" t="str">
        <f t="shared" si="0"/>
        <v/>
      </c>
      <c r="L54" s="9">
        <f>VLOOKUP($A54,[1]Intermediate!A:T,2)</f>
        <v>44117</v>
      </c>
      <c r="M54" t="str">
        <f t="shared" si="1"/>
        <v>BOTH</v>
      </c>
      <c r="N54" s="10">
        <f t="shared" si="2"/>
        <v>0.8</v>
      </c>
      <c r="O54" s="10">
        <f t="shared" si="2"/>
        <v>0.05</v>
      </c>
      <c r="P54" s="10">
        <f t="shared" si="2"/>
        <v>0.15000000000000002</v>
      </c>
      <c r="Q54" s="11">
        <f t="shared" si="3"/>
        <v>119271</v>
      </c>
    </row>
    <row r="55" spans="1:17" ht="15" customHeight="1" x14ac:dyDescent="0.3">
      <c r="A55" s="5">
        <f>[1]Intermediate!A55</f>
        <v>2000042962</v>
      </c>
      <c r="B55" s="6" t="str">
        <f>VLOOKUP($D55,'[1]Counties Systems Crosswalk'!C:E,3)</f>
        <v>1, 4</v>
      </c>
      <c r="C55" s="7" t="str">
        <f>VLOOKUP($A55,[1]Intermediate!A:T,3)</f>
        <v>CHOANOKE PUBLIC TRANSPORTATION</v>
      </c>
      <c r="D55" s="7">
        <f>VLOOKUP($C55,[1]Claims!A:B,2,FALSE)</f>
        <v>1018</v>
      </c>
      <c r="E55" t="str">
        <f>VLOOKUP($D55,'[1]Counties Systems Crosswalk'!C:D,2)</f>
        <v>Bertie, Healifax, Hertford, Northampton</v>
      </c>
      <c r="F55" t="str">
        <f>VLOOKUP($A55,[1]Intermediate!A:T,5)</f>
        <v>P2021_5311_ADMIN</v>
      </c>
      <c r="G55" s="8">
        <f>VLOOKUP($A55,[1]Intermediate!A:T,10)</f>
        <v>212347</v>
      </c>
      <c r="H55" s="8">
        <f>VLOOKUP($A55,[1]Intermediate!A:T,10)*[1]Intermediate!Q55/100</f>
        <v>169877.6</v>
      </c>
      <c r="I55" s="8">
        <f>VLOOKUP($A55,[1]Intermediate!A:T,10)*[1]Intermediate!R55/100</f>
        <v>10617.35</v>
      </c>
      <c r="J55" s="8">
        <f>VLOOKUP($A55,[1]Intermediate!A:T,10)*[1]Intermediate!S55/100</f>
        <v>31852.05</v>
      </c>
      <c r="K55" t="str">
        <f t="shared" si="0"/>
        <v/>
      </c>
      <c r="L55" s="9">
        <f>VLOOKUP($A55,[1]Intermediate!A:T,2)</f>
        <v>44117</v>
      </c>
      <c r="M55" t="str">
        <f t="shared" si="1"/>
        <v>BOTH</v>
      </c>
      <c r="N55" s="10">
        <f t="shared" si="2"/>
        <v>0.8</v>
      </c>
      <c r="O55" s="10">
        <f t="shared" si="2"/>
        <v>0.05</v>
      </c>
      <c r="P55" s="10">
        <f t="shared" si="2"/>
        <v>0.15</v>
      </c>
      <c r="Q55" s="11">
        <f t="shared" si="3"/>
        <v>212347</v>
      </c>
    </row>
    <row r="56" spans="1:17" ht="15" customHeight="1" x14ac:dyDescent="0.3">
      <c r="A56" s="5">
        <f>[1]Intermediate!A56</f>
        <v>2000042963</v>
      </c>
      <c r="B56" s="6">
        <f>VLOOKUP($D56,'[1]Counties Systems Crosswalk'!C:E,3)</f>
        <v>2</v>
      </c>
      <c r="C56" s="7" t="str">
        <f>VLOOKUP($A56,[1]Intermediate!A:T,3)</f>
        <v>LENOIR COUNTY</v>
      </c>
      <c r="D56" s="7">
        <f>VLOOKUP($C56,[1]Claims!A:B,2,FALSE)</f>
        <v>1042</v>
      </c>
      <c r="E56" t="str">
        <f>VLOOKUP($D56,'[1]Counties Systems Crosswalk'!C:D,2)</f>
        <v>Lenior</v>
      </c>
      <c r="F56" t="str">
        <f>VLOOKUP($A56,[1]Intermediate!A:T,5)</f>
        <v>P2021_5311_ADMIN</v>
      </c>
      <c r="G56" s="8">
        <f>VLOOKUP($A56,[1]Intermediate!A:T,10)</f>
        <v>215720</v>
      </c>
      <c r="H56" s="8">
        <f>VLOOKUP($A56,[1]Intermediate!A:T,10)*[1]Intermediate!Q56/100</f>
        <v>172576</v>
      </c>
      <c r="I56" s="8">
        <f>VLOOKUP($A56,[1]Intermediate!A:T,10)*[1]Intermediate!R56/100</f>
        <v>10786</v>
      </c>
      <c r="J56" s="8">
        <f>VLOOKUP($A56,[1]Intermediate!A:T,10)*[1]Intermediate!S56/100</f>
        <v>32358</v>
      </c>
      <c r="K56" t="str">
        <f t="shared" si="0"/>
        <v/>
      </c>
      <c r="L56" s="9">
        <f>VLOOKUP($A56,[1]Intermediate!A:T,2)</f>
        <v>44117</v>
      </c>
      <c r="M56" t="str">
        <f t="shared" si="1"/>
        <v>BOTH</v>
      </c>
      <c r="N56" s="10">
        <f t="shared" si="2"/>
        <v>0.8</v>
      </c>
      <c r="O56" s="10">
        <f t="shared" si="2"/>
        <v>0.05</v>
      </c>
      <c r="P56" s="10">
        <f t="shared" si="2"/>
        <v>0.15</v>
      </c>
      <c r="Q56" s="11">
        <f t="shared" si="3"/>
        <v>215720</v>
      </c>
    </row>
    <row r="57" spans="1:17" ht="15" customHeight="1" x14ac:dyDescent="0.3">
      <c r="A57" s="5">
        <f>[1]Intermediate!A57</f>
        <v>2000042964</v>
      </c>
      <c r="B57" s="6">
        <f>VLOOKUP($D57,'[1]Counties Systems Crosswalk'!C:E,3)</f>
        <v>8</v>
      </c>
      <c r="C57" s="7" t="str">
        <f>VLOOKUP($A57,[1]Intermediate!A:T,3)</f>
        <v>HOKE COUNTY</v>
      </c>
      <c r="D57" s="7">
        <f>VLOOKUP($C57,[1]Claims!A:B,2,FALSE)</f>
        <v>1036</v>
      </c>
      <c r="E57" t="str">
        <f>VLOOKUP($D57,'[1]Counties Systems Crosswalk'!C:D,2)</f>
        <v>Hoke</v>
      </c>
      <c r="F57" t="str">
        <f>VLOOKUP($A57,[1]Intermediate!A:T,5)</f>
        <v>P2021_5311_ADMIN</v>
      </c>
      <c r="G57" s="8">
        <f>VLOOKUP($A57,[1]Intermediate!A:T,10)</f>
        <v>111918</v>
      </c>
      <c r="H57" s="8">
        <f>VLOOKUP($A57,[1]Intermediate!A:T,10)*[1]Intermediate!Q57/100</f>
        <v>89534.399999999994</v>
      </c>
      <c r="I57" s="8">
        <f>VLOOKUP($A57,[1]Intermediate!A:T,10)*[1]Intermediate!R57/100</f>
        <v>5595.9</v>
      </c>
      <c r="J57" s="8">
        <f>VLOOKUP($A57,[1]Intermediate!A:T,10)*[1]Intermediate!S57/100</f>
        <v>16787.7</v>
      </c>
      <c r="K57" t="str">
        <f t="shared" si="0"/>
        <v/>
      </c>
      <c r="L57" s="9">
        <f>VLOOKUP($A57,[1]Intermediate!A:T,2)</f>
        <v>44117</v>
      </c>
      <c r="M57" t="str">
        <f t="shared" si="1"/>
        <v>BOTH</v>
      </c>
      <c r="N57" s="10">
        <f t="shared" si="2"/>
        <v>0.79999999999999993</v>
      </c>
      <c r="O57" s="10">
        <f t="shared" si="2"/>
        <v>4.9999999999999996E-2</v>
      </c>
      <c r="P57" s="10">
        <f t="shared" si="2"/>
        <v>0.15</v>
      </c>
      <c r="Q57" s="11">
        <f t="shared" si="3"/>
        <v>111917.99999999999</v>
      </c>
    </row>
    <row r="58" spans="1:17" ht="15" customHeight="1" x14ac:dyDescent="0.3">
      <c r="A58" s="5">
        <f>[1]Intermediate!A58</f>
        <v>2000042965</v>
      </c>
      <c r="B58" s="6">
        <f>VLOOKUP($D58,'[1]Counties Systems Crosswalk'!C:E,3)</f>
        <v>3</v>
      </c>
      <c r="C58" s="7" t="str">
        <f>VLOOKUP($A58,[1]Intermediate!A:T,3)</f>
        <v>SAMPSON COUNTY</v>
      </c>
      <c r="D58" s="7">
        <f>VLOOKUP($C58,[1]Claims!A:B,2,FALSE)</f>
        <v>1063</v>
      </c>
      <c r="E58" t="str">
        <f>VLOOKUP($D58,'[1]Counties Systems Crosswalk'!C:D,2)</f>
        <v>Sampson</v>
      </c>
      <c r="F58" t="str">
        <f>VLOOKUP($A58,[1]Intermediate!A:T,5)</f>
        <v>P2021_5311_ADMIN</v>
      </c>
      <c r="G58" s="8">
        <f>VLOOKUP($A58,[1]Intermediate!A:T,10)</f>
        <v>60497</v>
      </c>
      <c r="H58" s="8">
        <f>VLOOKUP($A58,[1]Intermediate!A:T,10)*[1]Intermediate!Q58/100</f>
        <v>48397.599999999999</v>
      </c>
      <c r="I58" s="8">
        <f>VLOOKUP($A58,[1]Intermediate!A:T,10)*[1]Intermediate!R58/100</f>
        <v>3024.85</v>
      </c>
      <c r="J58" s="8">
        <f>VLOOKUP($A58,[1]Intermediate!A:T,10)*[1]Intermediate!S58/100</f>
        <v>9074.5499999999993</v>
      </c>
      <c r="K58" t="str">
        <f t="shared" si="0"/>
        <v/>
      </c>
      <c r="L58" s="9">
        <f>VLOOKUP($A58,[1]Intermediate!A:T,2)</f>
        <v>44117</v>
      </c>
      <c r="M58" t="str">
        <f t="shared" si="1"/>
        <v>BOTH</v>
      </c>
      <c r="N58" s="10">
        <f t="shared" si="2"/>
        <v>0.79999999999999993</v>
      </c>
      <c r="O58" s="10">
        <f t="shared" si="2"/>
        <v>4.9999999999999996E-2</v>
      </c>
      <c r="P58" s="10">
        <f t="shared" si="2"/>
        <v>0.15</v>
      </c>
      <c r="Q58" s="11">
        <f t="shared" si="3"/>
        <v>60497</v>
      </c>
    </row>
    <row r="59" spans="1:17" ht="15" hidden="1" customHeight="1" x14ac:dyDescent="0.3">
      <c r="A59" s="5">
        <f>[1]Intermediate!A59</f>
        <v>2000042966</v>
      </c>
      <c r="B59" s="6">
        <f>VLOOKUP($D59,'[1]Counties Systems Crosswalk'!C:E,3)</f>
        <v>1</v>
      </c>
      <c r="C59" s="7" t="str">
        <f>VLOOKUP($A59,[1]Intermediate!A:T,3)</f>
        <v>COUNTY OF DARE</v>
      </c>
      <c r="D59" s="7">
        <f>VLOOKUP($C59,[1]Claims!A:B,2,FALSE)</f>
        <v>1026</v>
      </c>
      <c r="E59" t="str">
        <f>VLOOKUP($D59,'[1]Counties Systems Crosswalk'!C:D,2)</f>
        <v>Dare</v>
      </c>
      <c r="F59" t="str">
        <f>VLOOKUP($A59,[1]Intermediate!A:T,5)</f>
        <v>P2021_5311_ADMIN</v>
      </c>
      <c r="G59" s="8">
        <f>VLOOKUP($A59,[1]Intermediate!A:T,10)</f>
        <v>0</v>
      </c>
      <c r="H59" s="8">
        <f>VLOOKUP($A59,[1]Intermediate!A:T,10)*[1]Intermediate!Q59/100</f>
        <v>0</v>
      </c>
      <c r="I59" s="8">
        <f>VLOOKUP($A59,[1]Intermediate!A:T,10)*[1]Intermediate!R59/100</f>
        <v>0</v>
      </c>
      <c r="J59" s="8">
        <f>VLOOKUP($A59,[1]Intermediate!A:T,10)*[1]Intermediate!S59/100</f>
        <v>0</v>
      </c>
      <c r="K59" t="str">
        <f t="shared" si="0"/>
        <v/>
      </c>
      <c r="L59" s="9">
        <f>VLOOKUP($A59,[1]Intermediate!A:T,2)</f>
        <v>44117</v>
      </c>
      <c r="M59" t="str">
        <f t="shared" si="1"/>
        <v/>
      </c>
      <c r="N59" s="10" t="e">
        <f t="shared" si="2"/>
        <v>#DIV/0!</v>
      </c>
      <c r="O59" s="10" t="e">
        <f t="shared" si="2"/>
        <v>#DIV/0!</v>
      </c>
      <c r="P59" s="10" t="e">
        <f t="shared" si="2"/>
        <v>#DIV/0!</v>
      </c>
      <c r="Q59" s="11">
        <f t="shared" si="3"/>
        <v>0</v>
      </c>
    </row>
    <row r="60" spans="1:17" ht="15" hidden="1" customHeight="1" x14ac:dyDescent="0.3">
      <c r="A60" s="5">
        <f>[1]Intermediate!A60</f>
        <v>2000042967</v>
      </c>
      <c r="B60" s="6">
        <f>VLOOKUP($D60,'[1]Counties Systems Crosswalk'!C:E,3)</f>
        <v>1</v>
      </c>
      <c r="C60" s="7" t="str">
        <f>VLOOKUP($A60,[1]Intermediate!A:T,3)</f>
        <v>WASHINGTON COUNTY</v>
      </c>
      <c r="D60" s="7">
        <f>VLOOKUP($C60,[1]Claims!A:B,2,FALSE)</f>
        <v>1071</v>
      </c>
      <c r="E60" t="str">
        <f>VLOOKUP($D60,'[1]Counties Systems Crosswalk'!C:D,2)</f>
        <v>Washington</v>
      </c>
      <c r="F60" t="str">
        <f>VLOOKUP($A60,[1]Intermediate!A:T,5)</f>
        <v>P2021_5311_ADMIN</v>
      </c>
      <c r="G60" s="8">
        <f>VLOOKUP($A60,[1]Intermediate!A:T,10)</f>
        <v>0</v>
      </c>
      <c r="H60" s="8">
        <f>VLOOKUP($A60,[1]Intermediate!A:T,10)*[1]Intermediate!Q60/100</f>
        <v>0</v>
      </c>
      <c r="I60" s="8">
        <f>VLOOKUP($A60,[1]Intermediate!A:T,10)*[1]Intermediate!R60/100</f>
        <v>0</v>
      </c>
      <c r="J60" s="8">
        <f>VLOOKUP($A60,[1]Intermediate!A:T,10)*[1]Intermediate!S60/100</f>
        <v>0</v>
      </c>
      <c r="K60" t="str">
        <f t="shared" si="0"/>
        <v/>
      </c>
      <c r="L60" s="9">
        <f>VLOOKUP($A60,[1]Intermediate!A:T,2)</f>
        <v>44117</v>
      </c>
      <c r="M60" t="str">
        <f t="shared" si="1"/>
        <v/>
      </c>
      <c r="N60" s="10" t="e">
        <f t="shared" si="2"/>
        <v>#DIV/0!</v>
      </c>
      <c r="O60" s="10" t="e">
        <f t="shared" si="2"/>
        <v>#DIV/0!</v>
      </c>
      <c r="P60" s="10" t="e">
        <f t="shared" si="2"/>
        <v>#DIV/0!</v>
      </c>
      <c r="Q60" s="11">
        <f t="shared" si="3"/>
        <v>0</v>
      </c>
    </row>
    <row r="61" spans="1:17" ht="15" customHeight="1" x14ac:dyDescent="0.3">
      <c r="A61" s="5">
        <f>[1]Intermediate!A61</f>
        <v>2000042968</v>
      </c>
      <c r="B61" s="6">
        <f>VLOOKUP($D61,'[1]Counties Systems Crosswalk'!C:E,3)</f>
        <v>4</v>
      </c>
      <c r="C61" s="7" t="str">
        <f>VLOOKUP($A61,[1]Intermediate!A:T,3)</f>
        <v>COMMUNITY AND SENIOR SERVICES OF</v>
      </c>
      <c r="D61" s="7">
        <f>VLOOKUP($C61,[1]Claims!A:B,2,FALSE)</f>
        <v>1023</v>
      </c>
      <c r="E61" t="str">
        <f>VLOOKUP($D61,'[1]Counties Systems Crosswalk'!C:D,2)</f>
        <v>Johnston</v>
      </c>
      <c r="F61" t="str">
        <f>VLOOKUP($A61,[1]Intermediate!A:T,5)</f>
        <v>P2021_5311_ADMIN</v>
      </c>
      <c r="G61" s="8">
        <f>VLOOKUP($A61,[1]Intermediate!A:T,10)</f>
        <v>389017</v>
      </c>
      <c r="H61" s="8">
        <f>VLOOKUP($A61,[1]Intermediate!A:T,10)*[1]Intermediate!Q61/100</f>
        <v>311213.59999999998</v>
      </c>
      <c r="I61" s="8">
        <f>VLOOKUP($A61,[1]Intermediate!A:T,10)*[1]Intermediate!R61/100</f>
        <v>19450.849999999999</v>
      </c>
      <c r="J61" s="8">
        <f>VLOOKUP($A61,[1]Intermediate!A:T,10)*[1]Intermediate!S61/100</f>
        <v>58352.55</v>
      </c>
      <c r="K61" t="str">
        <f t="shared" si="0"/>
        <v/>
      </c>
      <c r="L61" s="9">
        <f>VLOOKUP($A61,[1]Intermediate!A:T,2)</f>
        <v>44117</v>
      </c>
      <c r="M61" t="str">
        <f t="shared" si="1"/>
        <v>BOTH</v>
      </c>
      <c r="N61" s="10">
        <f t="shared" si="2"/>
        <v>0.79999999999999993</v>
      </c>
      <c r="O61" s="10">
        <f t="shared" si="2"/>
        <v>4.9999999999999996E-2</v>
      </c>
      <c r="P61" s="10">
        <f t="shared" si="2"/>
        <v>0.15</v>
      </c>
      <c r="Q61" s="11">
        <f t="shared" si="3"/>
        <v>389016.99999999994</v>
      </c>
    </row>
    <row r="62" spans="1:17" ht="15" customHeight="1" x14ac:dyDescent="0.3">
      <c r="A62" s="5">
        <f>[1]Intermediate!A62</f>
        <v>2000043049</v>
      </c>
      <c r="B62" s="6" t="str">
        <f>VLOOKUP($D62,'[1]Counties Systems Crosswalk'!C:E,3)</f>
        <v>11, 13</v>
      </c>
      <c r="C62" s="7" t="str">
        <f>VLOOKUP($A62,[1]Intermediate!A:T,3)</f>
        <v>MAYLAND COMMUNITY COLLEGE</v>
      </c>
      <c r="D62" s="7">
        <f>VLOOKUP($C62,[1]Claims!A:B,2,FALSE)</f>
        <v>2002</v>
      </c>
      <c r="E62" t="str">
        <f>VLOOKUP($D62,'[1]Counties Systems Crosswalk'!C:D,2)</f>
        <v>Mitchell, Avery, Yancey</v>
      </c>
      <c r="F62" t="str">
        <f>VLOOKUP($A62,[1]Intermediate!A:T,5)</f>
        <v>P2021_5310_CAPITAL</v>
      </c>
      <c r="G62" s="8">
        <f>VLOOKUP($A62,[1]Intermediate!A:T,10)</f>
        <v>116409</v>
      </c>
      <c r="H62" s="8">
        <f>VLOOKUP($A62,[1]Intermediate!A:T,10)*[1]Intermediate!Q62/100</f>
        <v>93127.2</v>
      </c>
      <c r="I62" s="8">
        <f>VLOOKUP($A62,[1]Intermediate!A:T,10)*[1]Intermediate!R62/100</f>
        <v>11640.9</v>
      </c>
      <c r="J62" s="8">
        <f>VLOOKUP($A62,[1]Intermediate!A:T,10)*[1]Intermediate!S62/100</f>
        <v>11640.9</v>
      </c>
      <c r="K62" t="str">
        <f t="shared" si="0"/>
        <v>CAPITAL</v>
      </c>
      <c r="L62" s="9">
        <f>VLOOKUP($A62,[1]Intermediate!A:T,2)</f>
        <v>44119</v>
      </c>
      <c r="M62" t="str">
        <f t="shared" si="1"/>
        <v>BOTH</v>
      </c>
      <c r="N62" s="10">
        <f t="shared" si="2"/>
        <v>0.79999999999999993</v>
      </c>
      <c r="O62" s="10">
        <f t="shared" si="2"/>
        <v>9.9999999999999992E-2</v>
      </c>
      <c r="P62" s="10">
        <f t="shared" si="2"/>
        <v>9.9999999999999992E-2</v>
      </c>
      <c r="Q62" s="11">
        <f t="shared" si="3"/>
        <v>116408.99999999999</v>
      </c>
    </row>
    <row r="63" spans="1:17" ht="15" hidden="1" customHeight="1" x14ac:dyDescent="0.3">
      <c r="A63" s="5">
        <f>[1]Intermediate!A63</f>
        <v>2000043214</v>
      </c>
      <c r="B63" s="6" t="e">
        <f>VLOOKUP($D63,'[1]Counties Systems Crosswalk'!C:E,3)</f>
        <v>#N/A</v>
      </c>
      <c r="C63" s="7" t="str">
        <f>VLOOKUP($A63,[1]Intermediate!A:T,3)</f>
        <v>COMMUNITY LINK PROGRAMS OF TRAVELERS</v>
      </c>
      <c r="D63" s="7">
        <f>VLOOKUP($C63,[1]Claims!A:B,2,FALSE)</f>
        <v>2000</v>
      </c>
      <c r="E63" t="str">
        <f>VLOOKUP($D63,'[1]Counties Systems Crosswalk'!C:D,2)</f>
        <v>Statewide</v>
      </c>
      <c r="F63" t="str">
        <f>VLOOKUP($A63,[1]Intermediate!A:T,5)</f>
        <v>P2021_TRAVELERS AID</v>
      </c>
      <c r="G63" s="8">
        <f>VLOOKUP($A63,[1]Intermediate!A:T,10)</f>
        <v>0</v>
      </c>
      <c r="H63" s="8">
        <f>VLOOKUP($A63,[1]Intermediate!A:T,10)*[1]Intermediate!Q63/100</f>
        <v>0</v>
      </c>
      <c r="I63" s="8">
        <f>VLOOKUP($A63,[1]Intermediate!A:T,10)*[1]Intermediate!R63/100</f>
        <v>0</v>
      </c>
      <c r="J63" s="8">
        <f>VLOOKUP($A63,[1]Intermediate!A:T,10)*[1]Intermediate!S63/100</f>
        <v>0</v>
      </c>
      <c r="K63" t="str">
        <f t="shared" si="0"/>
        <v/>
      </c>
      <c r="L63" s="9">
        <f>VLOOKUP($A63,[1]Intermediate!A:T,2)</f>
        <v>44124</v>
      </c>
      <c r="M63" t="str">
        <f t="shared" si="1"/>
        <v/>
      </c>
      <c r="N63" s="10" t="e">
        <f t="shared" si="2"/>
        <v>#DIV/0!</v>
      </c>
      <c r="O63" s="10" t="e">
        <f t="shared" si="2"/>
        <v>#DIV/0!</v>
      </c>
      <c r="P63" s="10" t="e">
        <f t="shared" si="2"/>
        <v>#DIV/0!</v>
      </c>
      <c r="Q63" s="11">
        <f t="shared" si="3"/>
        <v>0</v>
      </c>
    </row>
    <row r="64" spans="1:17" ht="15" customHeight="1" x14ac:dyDescent="0.3">
      <c r="A64" s="5">
        <f>[1]Intermediate!A64</f>
        <v>2000043215</v>
      </c>
      <c r="B64" s="6">
        <f>VLOOKUP($D64,'[1]Counties Systems Crosswalk'!C:E,3)</f>
        <v>13</v>
      </c>
      <c r="C64" s="7" t="str">
        <f>VLOOKUP($A64,[1]Intermediate!A:T,3)</f>
        <v>MADISON COUNTY TRANSPORTATION</v>
      </c>
      <c r="D64" s="7">
        <f>VLOOKUP($C64,[1]Claims!A:B,2,FALSE)</f>
        <v>1045</v>
      </c>
      <c r="E64" t="str">
        <f>VLOOKUP($D64,'[1]Counties Systems Crosswalk'!C:D,2)</f>
        <v>Madison</v>
      </c>
      <c r="F64" t="str">
        <f>VLOOKUP($A64,[1]Intermediate!A:T,5)</f>
        <v>P2021_5311_ADMIN</v>
      </c>
      <c r="G64" s="8">
        <f>VLOOKUP($A64,[1]Intermediate!A:T,10)</f>
        <v>80062</v>
      </c>
      <c r="H64" s="8">
        <f>VLOOKUP($A64,[1]Intermediate!A:T,10)*[1]Intermediate!Q64/100</f>
        <v>64049.599999999999</v>
      </c>
      <c r="I64" s="8">
        <f>VLOOKUP($A64,[1]Intermediate!A:T,10)*[1]Intermediate!R64/100</f>
        <v>4003.1</v>
      </c>
      <c r="J64" s="8">
        <f>VLOOKUP($A64,[1]Intermediate!A:T,10)*[1]Intermediate!S64/100</f>
        <v>12009.3</v>
      </c>
      <c r="K64" t="str">
        <f t="shared" si="0"/>
        <v/>
      </c>
      <c r="L64" s="9">
        <f>VLOOKUP($A64,[1]Intermediate!A:T,2)</f>
        <v>44124</v>
      </c>
      <c r="M64" t="str">
        <f t="shared" si="1"/>
        <v>BOTH</v>
      </c>
      <c r="N64" s="10">
        <f t="shared" si="2"/>
        <v>0.79999999999999993</v>
      </c>
      <c r="O64" s="10">
        <f t="shared" si="2"/>
        <v>4.9999999999999996E-2</v>
      </c>
      <c r="P64" s="10">
        <f t="shared" si="2"/>
        <v>0.15</v>
      </c>
      <c r="Q64" s="11">
        <f t="shared" si="3"/>
        <v>80062</v>
      </c>
    </row>
    <row r="65" spans="1:17" ht="15" hidden="1" customHeight="1" x14ac:dyDescent="0.3">
      <c r="A65" s="5">
        <f>[1]Intermediate!A65</f>
        <v>2000043216</v>
      </c>
      <c r="B65" s="6" t="str">
        <f>VLOOKUP($D65,'[1]Counties Systems Crosswalk'!C:E,3)</f>
        <v>11, 12, 13</v>
      </c>
      <c r="C65" s="7" t="str">
        <f>VLOOKUP($A65,[1]Intermediate!A:T,3)</f>
        <v>WESTERN PIEDMONT REGIONAL</v>
      </c>
      <c r="D65" s="7">
        <f>VLOOKUP($C65,[1]Claims!A:B,2,FALSE)</f>
        <v>1073</v>
      </c>
      <c r="E65" t="str">
        <f>VLOOKUP($D65,'[1]Counties Systems Crosswalk'!C:D,2)</f>
        <v>Alexander, Burke, Caldwell, Catawba</v>
      </c>
      <c r="F65" t="str">
        <f>VLOOKUP($A65,[1]Intermediate!A:T,5)</f>
        <v>P2021_5311_OPERATING</v>
      </c>
      <c r="G65" s="8">
        <f>VLOOKUP($A65,[1]Intermediate!A:T,10)</f>
        <v>0</v>
      </c>
      <c r="H65" s="8">
        <f>VLOOKUP($A65,[1]Intermediate!A:T,10)*[1]Intermediate!Q65/100</f>
        <v>0</v>
      </c>
      <c r="I65" s="8">
        <f>VLOOKUP($A65,[1]Intermediate!A:T,10)*[1]Intermediate!R65/100</f>
        <v>0</v>
      </c>
      <c r="J65" s="8">
        <f>VLOOKUP($A65,[1]Intermediate!A:T,10)*[1]Intermediate!S65/100</f>
        <v>0</v>
      </c>
      <c r="K65" t="str">
        <f t="shared" si="0"/>
        <v>OPERATING</v>
      </c>
      <c r="L65" s="9">
        <f>VLOOKUP($A65,[1]Intermediate!A:T,2)</f>
        <v>44124</v>
      </c>
      <c r="M65" t="str">
        <f t="shared" si="1"/>
        <v/>
      </c>
      <c r="N65" s="10" t="e">
        <f t="shared" si="2"/>
        <v>#DIV/0!</v>
      </c>
      <c r="O65" s="10" t="e">
        <f t="shared" si="2"/>
        <v>#DIV/0!</v>
      </c>
      <c r="P65" s="10" t="e">
        <f t="shared" si="2"/>
        <v>#DIV/0!</v>
      </c>
      <c r="Q65" s="11">
        <f t="shared" si="3"/>
        <v>0</v>
      </c>
    </row>
    <row r="66" spans="1:17" ht="15" customHeight="1" x14ac:dyDescent="0.3">
      <c r="A66" s="5">
        <f>[1]Intermediate!A66</f>
        <v>2000043217</v>
      </c>
      <c r="B66" s="6">
        <f>VLOOKUP($D66,'[1]Counties Systems Crosswalk'!C:E,3)</f>
        <v>13</v>
      </c>
      <c r="C66" s="7" t="str">
        <f>VLOOKUP($A66,[1]Intermediate!A:T,3)</f>
        <v>BUNCOMBE COUNTY</v>
      </c>
      <c r="D66" s="7">
        <f>VLOOKUP($C66,[1]Claims!A:B,2,FALSE)</f>
        <v>1012</v>
      </c>
      <c r="E66" t="str">
        <f>VLOOKUP($D66,'[1]Counties Systems Crosswalk'!C:D,2)</f>
        <v>Buncombe</v>
      </c>
      <c r="F66" t="str">
        <f>VLOOKUP($A66,[1]Intermediate!A:T,5)</f>
        <v>P2021_5311_ADMIN</v>
      </c>
      <c r="G66" s="8">
        <f>VLOOKUP($A66,[1]Intermediate!A:T,10)</f>
        <v>328801</v>
      </c>
      <c r="H66" s="8">
        <f>VLOOKUP($A66,[1]Intermediate!A:T,10)*[1]Intermediate!Q66/100</f>
        <v>263040.8</v>
      </c>
      <c r="I66" s="8">
        <f>VLOOKUP($A66,[1]Intermediate!A:T,10)*[1]Intermediate!R66/100</f>
        <v>16440.05</v>
      </c>
      <c r="J66" s="8">
        <f>VLOOKUP($A66,[1]Intermediate!A:T,10)*[1]Intermediate!S66/100</f>
        <v>49320.15</v>
      </c>
      <c r="K66" t="str">
        <f t="shared" si="0"/>
        <v/>
      </c>
      <c r="L66" s="9">
        <f>VLOOKUP($A66,[1]Intermediate!A:T,2)</f>
        <v>44124</v>
      </c>
      <c r="M66" t="str">
        <f t="shared" si="1"/>
        <v>BOTH</v>
      </c>
      <c r="N66" s="10">
        <f t="shared" si="2"/>
        <v>0.79999999999999993</v>
      </c>
      <c r="O66" s="10">
        <f t="shared" si="2"/>
        <v>4.9999999999999996E-2</v>
      </c>
      <c r="P66" s="10">
        <f t="shared" si="2"/>
        <v>0.15</v>
      </c>
      <c r="Q66" s="11">
        <f t="shared" si="3"/>
        <v>328801</v>
      </c>
    </row>
    <row r="67" spans="1:17" ht="15" hidden="1" customHeight="1" x14ac:dyDescent="0.3">
      <c r="A67" s="5">
        <f>[1]Intermediate!A67</f>
        <v>2000043218</v>
      </c>
      <c r="B67" s="6" t="str">
        <f>VLOOKUP($D67,'[1]Counties Systems Crosswalk'!C:E,3)</f>
        <v>11, 12, 13</v>
      </c>
      <c r="C67" s="7" t="str">
        <f>VLOOKUP($A67,[1]Intermediate!A:T,3)</f>
        <v>WESTERN PIEDMONT REGIONAL</v>
      </c>
      <c r="D67" s="7">
        <f>VLOOKUP($C67,[1]Claims!A:B,2,FALSE)</f>
        <v>1073</v>
      </c>
      <c r="E67" t="str">
        <f>VLOOKUP($D67,'[1]Counties Systems Crosswalk'!C:D,2)</f>
        <v>Alexander, Burke, Caldwell, Catawba</v>
      </c>
      <c r="F67" t="str">
        <f>VLOOKUP($A67,[1]Intermediate!A:T,5)</f>
        <v>P2021_5311_ADMIN</v>
      </c>
      <c r="G67" s="8">
        <f>VLOOKUP($A67,[1]Intermediate!A:T,10)</f>
        <v>0</v>
      </c>
      <c r="H67" s="8">
        <f>VLOOKUP($A67,[1]Intermediate!A:T,10)*[1]Intermediate!Q67/100</f>
        <v>0</v>
      </c>
      <c r="I67" s="8">
        <f>VLOOKUP($A67,[1]Intermediate!A:T,10)*[1]Intermediate!R67/100</f>
        <v>0</v>
      </c>
      <c r="J67" s="8">
        <f>VLOOKUP($A67,[1]Intermediate!A:T,10)*[1]Intermediate!S67/100</f>
        <v>0</v>
      </c>
      <c r="K67" t="str">
        <f t="shared" ref="K67:K130" si="4">IF(COUNTIF(F67, "*CAPITAL*"),"CAPITAL", IF(COUNTIF(F67, "*OPER*"),"OPERATING",""))</f>
        <v/>
      </c>
      <c r="L67" s="9">
        <f>VLOOKUP($A67,[1]Intermediate!A:T,2)</f>
        <v>44124</v>
      </c>
      <c r="M67" t="str">
        <f t="shared" ref="M67:M130" si="5">IF(AND(H67&gt;0,I67&gt;0),"BOTH",IF(H67&gt;0,"FEDERAL",IF(G67=0,"","STATE")))</f>
        <v/>
      </c>
      <c r="N67" s="10" t="e">
        <f t="shared" ref="N67:P130" si="6">H67/$G67</f>
        <v>#DIV/0!</v>
      </c>
      <c r="O67" s="10" t="e">
        <f t="shared" si="6"/>
        <v>#DIV/0!</v>
      </c>
      <c r="P67" s="10" t="e">
        <f t="shared" si="6"/>
        <v>#DIV/0!</v>
      </c>
      <c r="Q67" s="11">
        <f t="shared" ref="Q67:Q130" si="7">SUM(H67:J67)</f>
        <v>0</v>
      </c>
    </row>
    <row r="68" spans="1:17" ht="15" customHeight="1" x14ac:dyDescent="0.3">
      <c r="A68" s="5">
        <f>[1]Intermediate!A68</f>
        <v>2000043219</v>
      </c>
      <c r="B68" s="6">
        <f>VLOOKUP($D68,'[1]Counties Systems Crosswalk'!C:E,3)</f>
        <v>14</v>
      </c>
      <c r="C68" s="7" t="str">
        <f>VLOOKUP($A68,[1]Intermediate!A:T,3)</f>
        <v>JACKSON COUNTY TRANSIT</v>
      </c>
      <c r="D68" s="7">
        <f>VLOOKUP($C68,[1]Claims!A:B,2,FALSE)</f>
        <v>1039</v>
      </c>
      <c r="E68" t="str">
        <f>VLOOKUP($D68,'[1]Counties Systems Crosswalk'!C:D,2)</f>
        <v>Jackson</v>
      </c>
      <c r="F68" t="str">
        <f>VLOOKUP($A68,[1]Intermediate!A:T,5)</f>
        <v>P2021_5311_ADMIN</v>
      </c>
      <c r="G68" s="8">
        <f>VLOOKUP($A68,[1]Intermediate!A:T,10)</f>
        <v>160094</v>
      </c>
      <c r="H68" s="8">
        <f>VLOOKUP($A68,[1]Intermediate!A:T,10)*[1]Intermediate!Q68/100</f>
        <v>128075.2</v>
      </c>
      <c r="I68" s="8">
        <f>VLOOKUP($A68,[1]Intermediate!A:T,10)*[1]Intermediate!R68/100</f>
        <v>8004.7</v>
      </c>
      <c r="J68" s="8">
        <f>VLOOKUP($A68,[1]Intermediate!A:T,10)*[1]Intermediate!S68/100</f>
        <v>24014.1</v>
      </c>
      <c r="K68" t="str">
        <f t="shared" si="4"/>
        <v/>
      </c>
      <c r="L68" s="9">
        <f>VLOOKUP($A68,[1]Intermediate!A:T,2)</f>
        <v>44124</v>
      </c>
      <c r="M68" t="str">
        <f t="shared" si="5"/>
        <v>BOTH</v>
      </c>
      <c r="N68" s="10">
        <f t="shared" si="6"/>
        <v>0.79999999999999993</v>
      </c>
      <c r="O68" s="10">
        <f t="shared" si="6"/>
        <v>4.9999999999999996E-2</v>
      </c>
      <c r="P68" s="10">
        <f t="shared" si="6"/>
        <v>0.15</v>
      </c>
      <c r="Q68" s="11">
        <f t="shared" si="7"/>
        <v>160094</v>
      </c>
    </row>
    <row r="69" spans="1:17" ht="15" customHeight="1" x14ac:dyDescent="0.3">
      <c r="A69" s="5">
        <f>[1]Intermediate!A69</f>
        <v>2000043220</v>
      </c>
      <c r="B69" s="6">
        <f>VLOOKUP($D69,'[1]Counties Systems Crosswalk'!C:E,3)</f>
        <v>14</v>
      </c>
      <c r="C69" s="7" t="str">
        <f>VLOOKUP($A69,[1]Intermediate!A:T,3)</f>
        <v>MOUNTAIN PROJECTS INC</v>
      </c>
      <c r="D69" s="7">
        <f>VLOOKUP($C69,[1]Claims!A:B,2,FALSE)</f>
        <v>1050</v>
      </c>
      <c r="E69" t="str">
        <f>VLOOKUP($D69,'[1]Counties Systems Crosswalk'!C:D,2)</f>
        <v>Haywood</v>
      </c>
      <c r="F69" t="str">
        <f>VLOOKUP($A69,[1]Intermediate!A:T,5)</f>
        <v>P2021_5311_ADMIN</v>
      </c>
      <c r="G69" s="8">
        <f>VLOOKUP($A69,[1]Intermediate!A:T,10)</f>
        <v>53446</v>
      </c>
      <c r="H69" s="8">
        <f>VLOOKUP($A69,[1]Intermediate!A:T,10)*[1]Intermediate!Q69/100</f>
        <v>42756.800000000003</v>
      </c>
      <c r="I69" s="8">
        <f>VLOOKUP($A69,[1]Intermediate!A:T,10)*[1]Intermediate!R69/100</f>
        <v>2672.3</v>
      </c>
      <c r="J69" s="8">
        <f>VLOOKUP($A69,[1]Intermediate!A:T,10)*[1]Intermediate!S69/100</f>
        <v>8016.9</v>
      </c>
      <c r="K69" t="str">
        <f t="shared" si="4"/>
        <v/>
      </c>
      <c r="L69" s="9">
        <f>VLOOKUP($A69,[1]Intermediate!A:T,2)</f>
        <v>44124</v>
      </c>
      <c r="M69" t="str">
        <f t="shared" si="5"/>
        <v>BOTH</v>
      </c>
      <c r="N69" s="10">
        <f t="shared" si="6"/>
        <v>0.8</v>
      </c>
      <c r="O69" s="10">
        <f t="shared" si="6"/>
        <v>0.05</v>
      </c>
      <c r="P69" s="10">
        <f t="shared" si="6"/>
        <v>0.15</v>
      </c>
      <c r="Q69" s="11">
        <f t="shared" si="7"/>
        <v>53446.000000000007</v>
      </c>
    </row>
    <row r="70" spans="1:17" ht="15" customHeight="1" x14ac:dyDescent="0.3">
      <c r="A70" s="5">
        <f>[1]Intermediate!A70</f>
        <v>2000043221</v>
      </c>
      <c r="B70" s="6">
        <f>VLOOKUP($D70,'[1]Counties Systems Crosswalk'!C:E,3)</f>
        <v>14</v>
      </c>
      <c r="C70" s="7" t="str">
        <f>VLOOKUP($A70,[1]Intermediate!A:T,3)</f>
        <v>POLK COUNTY TRANSPORTATION</v>
      </c>
      <c r="D70" s="7">
        <f>VLOOKUP($C70,[1]Claims!A:B,2,FALSE)</f>
        <v>1057</v>
      </c>
      <c r="E70" t="str">
        <f>VLOOKUP($D70,'[1]Counties Systems Crosswalk'!C:D,2)</f>
        <v>Polk</v>
      </c>
      <c r="F70" t="str">
        <f>VLOOKUP($A70,[1]Intermediate!A:T,5)</f>
        <v>P2021_5311_ADMIN</v>
      </c>
      <c r="G70" s="8">
        <f>VLOOKUP($A70,[1]Intermediate!A:T,10)</f>
        <v>106126</v>
      </c>
      <c r="H70" s="8">
        <f>VLOOKUP($A70,[1]Intermediate!A:T,10)*[1]Intermediate!Q70/100</f>
        <v>84900.800000000003</v>
      </c>
      <c r="I70" s="8">
        <f>VLOOKUP($A70,[1]Intermediate!A:T,10)*[1]Intermediate!R70/100</f>
        <v>5306.3</v>
      </c>
      <c r="J70" s="8">
        <f>VLOOKUP($A70,[1]Intermediate!A:T,10)*[1]Intermediate!S70/100</f>
        <v>15918.9</v>
      </c>
      <c r="K70" t="str">
        <f t="shared" si="4"/>
        <v/>
      </c>
      <c r="L70" s="9">
        <f>VLOOKUP($A70,[1]Intermediate!A:T,2)</f>
        <v>44124</v>
      </c>
      <c r="M70" t="str">
        <f t="shared" si="5"/>
        <v>BOTH</v>
      </c>
      <c r="N70" s="10">
        <f t="shared" si="6"/>
        <v>0.8</v>
      </c>
      <c r="O70" s="10">
        <f t="shared" si="6"/>
        <v>0.05</v>
      </c>
      <c r="P70" s="10">
        <f t="shared" si="6"/>
        <v>0.15</v>
      </c>
      <c r="Q70" s="11">
        <f t="shared" si="7"/>
        <v>106126</v>
      </c>
    </row>
    <row r="71" spans="1:17" ht="15" customHeight="1" x14ac:dyDescent="0.3">
      <c r="A71" s="5">
        <f>[1]Intermediate!A71</f>
        <v>2000043222</v>
      </c>
      <c r="B71" s="6">
        <f>VLOOKUP($D71,'[1]Counties Systems Crosswalk'!C:E,3)</f>
        <v>11</v>
      </c>
      <c r="C71" s="7" t="str">
        <f>VLOOKUP($A71,[1]Intermediate!A:T,3)</f>
        <v>ASHE COUNTY TRANSPORTATION</v>
      </c>
      <c r="D71" s="7">
        <f>VLOOKUP($C71,[1]Claims!A:B,2,FALSE)</f>
        <v>1007</v>
      </c>
      <c r="E71" t="str">
        <f>VLOOKUP($D71,'[1]Counties Systems Crosswalk'!C:D,2)</f>
        <v>Ashe</v>
      </c>
      <c r="F71" t="str">
        <f>VLOOKUP($A71,[1]Intermediate!A:T,5)</f>
        <v>P2021_5311_ADMIN</v>
      </c>
      <c r="G71" s="8">
        <f>VLOOKUP($A71,[1]Intermediate!A:T,10)</f>
        <v>105829</v>
      </c>
      <c r="H71" s="8">
        <f>VLOOKUP($A71,[1]Intermediate!A:T,10)*[1]Intermediate!Q71/100</f>
        <v>84663.2</v>
      </c>
      <c r="I71" s="8">
        <f>VLOOKUP($A71,[1]Intermediate!A:T,10)*[1]Intermediate!R71/100</f>
        <v>5291.45</v>
      </c>
      <c r="J71" s="8">
        <f>VLOOKUP($A71,[1]Intermediate!A:T,10)*[1]Intermediate!S71/100</f>
        <v>15874.35</v>
      </c>
      <c r="K71" t="str">
        <f t="shared" si="4"/>
        <v/>
      </c>
      <c r="L71" s="9">
        <f>VLOOKUP($A71,[1]Intermediate!A:T,2)</f>
        <v>44124</v>
      </c>
      <c r="M71" t="str">
        <f t="shared" si="5"/>
        <v>BOTH</v>
      </c>
      <c r="N71" s="10">
        <f t="shared" si="6"/>
        <v>0.79999999999999993</v>
      </c>
      <c r="O71" s="10">
        <f t="shared" si="6"/>
        <v>4.9999999999999996E-2</v>
      </c>
      <c r="P71" s="10">
        <f t="shared" si="6"/>
        <v>0.15</v>
      </c>
      <c r="Q71" s="11">
        <f t="shared" si="7"/>
        <v>105829</v>
      </c>
    </row>
    <row r="72" spans="1:17" ht="15" customHeight="1" x14ac:dyDescent="0.3">
      <c r="A72" s="5">
        <f>[1]Intermediate!A72</f>
        <v>2000043223</v>
      </c>
      <c r="B72" s="6">
        <f>VLOOKUP($D72,'[1]Counties Systems Crosswalk'!C:E,3)</f>
        <v>11</v>
      </c>
      <c r="C72" s="7" t="str">
        <f>VLOOKUP($A72,[1]Intermediate!A:T,3)</f>
        <v>ALLEGHANY COUNTY</v>
      </c>
      <c r="D72" s="7">
        <f>VLOOKUP($C72,[1]Claims!A:B,2,FALSE)</f>
        <v>1004</v>
      </c>
      <c r="E72" t="str">
        <f>VLOOKUP($D72,'[1]Counties Systems Crosswalk'!C:D,2)</f>
        <v>Alleghany</v>
      </c>
      <c r="F72" t="str">
        <f>VLOOKUP($A72,[1]Intermediate!A:T,5)</f>
        <v>P2021_5311_ADMIN</v>
      </c>
      <c r="G72" s="8">
        <f>VLOOKUP($A72,[1]Intermediate!A:T,10)</f>
        <v>104576</v>
      </c>
      <c r="H72" s="8">
        <f>VLOOKUP($A72,[1]Intermediate!A:T,10)*[1]Intermediate!Q72/100</f>
        <v>83660.800000000003</v>
      </c>
      <c r="I72" s="8">
        <f>VLOOKUP($A72,[1]Intermediate!A:T,10)*[1]Intermediate!R72/100</f>
        <v>5228.8</v>
      </c>
      <c r="J72" s="8">
        <f>VLOOKUP($A72,[1]Intermediate!A:T,10)*[1]Intermediate!S72/100</f>
        <v>15686.4</v>
      </c>
      <c r="K72" t="str">
        <f t="shared" si="4"/>
        <v/>
      </c>
      <c r="L72" s="9">
        <f>VLOOKUP($A72,[1]Intermediate!A:T,2)</f>
        <v>44124</v>
      </c>
      <c r="M72" t="str">
        <f t="shared" si="5"/>
        <v>BOTH</v>
      </c>
      <c r="N72" s="10">
        <f t="shared" si="6"/>
        <v>0.8</v>
      </c>
      <c r="O72" s="10">
        <f t="shared" si="6"/>
        <v>0.05</v>
      </c>
      <c r="P72" s="10">
        <f t="shared" si="6"/>
        <v>0.15</v>
      </c>
      <c r="Q72" s="11">
        <f t="shared" si="7"/>
        <v>104576</v>
      </c>
    </row>
    <row r="73" spans="1:17" ht="15" customHeight="1" x14ac:dyDescent="0.3">
      <c r="A73" s="5">
        <f>[1]Intermediate!A73</f>
        <v>2000043230</v>
      </c>
      <c r="B73" s="6">
        <f>VLOOKUP($D73,'[1]Counties Systems Crosswalk'!C:E,3)</f>
        <v>14</v>
      </c>
      <c r="C73" s="7" t="str">
        <f>VLOOKUP($A73,[1]Intermediate!A:T,3)</f>
        <v>TRANSYLVANIA COUNTY</v>
      </c>
      <c r="D73" s="7">
        <f>VLOOKUP($C73,[1]Claims!A:B,2,FALSE)</f>
        <v>1068</v>
      </c>
      <c r="E73" t="str">
        <f>VLOOKUP($D73,'[1]Counties Systems Crosswalk'!C:D,2)</f>
        <v>Transylvania</v>
      </c>
      <c r="F73" t="str">
        <f>VLOOKUP($A73,[1]Intermediate!A:T,5)</f>
        <v>P2021_5311_ADMIN</v>
      </c>
      <c r="G73" s="8">
        <f>VLOOKUP($A73,[1]Intermediate!A:T,10)</f>
        <v>129654</v>
      </c>
      <c r="H73" s="8">
        <f>VLOOKUP($A73,[1]Intermediate!A:T,10)*[1]Intermediate!Q73/100</f>
        <v>103723.2</v>
      </c>
      <c r="I73" s="8">
        <f>VLOOKUP($A73,[1]Intermediate!A:T,10)*[1]Intermediate!R73/100</f>
        <v>6482.7</v>
      </c>
      <c r="J73" s="8">
        <f>VLOOKUP($A73,[1]Intermediate!A:T,10)*[1]Intermediate!S73/100</f>
        <v>19448.099999999999</v>
      </c>
      <c r="K73" t="str">
        <f t="shared" si="4"/>
        <v/>
      </c>
      <c r="L73" s="9">
        <f>VLOOKUP($A73,[1]Intermediate!A:T,2)</f>
        <v>44124</v>
      </c>
      <c r="M73" t="str">
        <f t="shared" si="5"/>
        <v>BOTH</v>
      </c>
      <c r="N73" s="10">
        <f t="shared" si="6"/>
        <v>0.79999999999999993</v>
      </c>
      <c r="O73" s="10">
        <f t="shared" si="6"/>
        <v>4.9999999999999996E-2</v>
      </c>
      <c r="P73" s="10">
        <f t="shared" si="6"/>
        <v>0.15</v>
      </c>
      <c r="Q73" s="11">
        <f t="shared" si="7"/>
        <v>129654</v>
      </c>
    </row>
    <row r="74" spans="1:17" ht="15" customHeight="1" x14ac:dyDescent="0.3">
      <c r="A74" s="5">
        <f>[1]Intermediate!A74</f>
        <v>2000043231</v>
      </c>
      <c r="B74" s="6" t="str">
        <f>VLOOKUP($D74,'[1]Counties Systems Crosswalk'!C:E,3)</f>
        <v>9, 11</v>
      </c>
      <c r="C74" s="7" t="str">
        <f>VLOOKUP($A74,[1]Intermediate!A:T,3)</f>
        <v>YADKIN VALLEY ECONOMIC</v>
      </c>
      <c r="D74" s="7">
        <f>VLOOKUP($C74,[1]Claims!A:B,2,FALSE)</f>
        <v>1075</v>
      </c>
      <c r="E74" t="str">
        <f>VLOOKUP($D74,'[1]Counties Systems Crosswalk'!C:D,2)</f>
        <v>Davie, Stokes, Surry, Yadkin</v>
      </c>
      <c r="F74" t="str">
        <f>VLOOKUP($A74,[1]Intermediate!A:T,5)</f>
        <v>P2021_5311_OPERATING</v>
      </c>
      <c r="G74" s="8">
        <f>VLOOKUP($A74,[1]Intermediate!A:T,10)</f>
        <v>6340</v>
      </c>
      <c r="H74" s="8">
        <f>VLOOKUP($A74,[1]Intermediate!A:T,10)*[1]Intermediate!Q74/100</f>
        <v>3170</v>
      </c>
      <c r="I74" s="8">
        <f>VLOOKUP($A74,[1]Intermediate!A:T,10)*[1]Intermediate!R74/100</f>
        <v>0</v>
      </c>
      <c r="J74" s="8">
        <f>VLOOKUP($A74,[1]Intermediate!A:T,10)*[1]Intermediate!S74/100</f>
        <v>3170</v>
      </c>
      <c r="K74" t="str">
        <f t="shared" si="4"/>
        <v>OPERATING</v>
      </c>
      <c r="L74" s="9">
        <f>VLOOKUP($A74,[1]Intermediate!A:T,2)</f>
        <v>44124</v>
      </c>
      <c r="M74" t="str">
        <f t="shared" si="5"/>
        <v>FEDERAL</v>
      </c>
      <c r="N74" s="10">
        <f t="shared" si="6"/>
        <v>0.5</v>
      </c>
      <c r="O74" s="10">
        <f t="shared" si="6"/>
        <v>0</v>
      </c>
      <c r="P74" s="10">
        <f t="shared" si="6"/>
        <v>0.5</v>
      </c>
      <c r="Q74" s="11">
        <f t="shared" si="7"/>
        <v>6340</v>
      </c>
    </row>
    <row r="75" spans="1:17" ht="15" customHeight="1" x14ac:dyDescent="0.3">
      <c r="A75" s="5">
        <f>[1]Intermediate!A75</f>
        <v>2000043238</v>
      </c>
      <c r="B75" s="6">
        <f>VLOOKUP($D75,'[1]Counties Systems Crosswalk'!C:E,3)</f>
        <v>7</v>
      </c>
      <c r="C75" s="7" t="str">
        <f>VLOOKUP($A75,[1]Intermediate!A:T,3)</f>
        <v>ALAMANCE COUNTY TRANSPORTATION</v>
      </c>
      <c r="D75" s="7">
        <f>VLOOKUP($C75,[1]Claims!A:B,2,FALSE)</f>
        <v>1002</v>
      </c>
      <c r="E75" t="str">
        <f>VLOOKUP($D75,'[1]Counties Systems Crosswalk'!C:D,2)</f>
        <v>Alamance</v>
      </c>
      <c r="F75" t="str">
        <f>VLOOKUP($A75,[1]Intermediate!A:T,5)</f>
        <v>P2021_CAPITAL</v>
      </c>
      <c r="G75" s="8">
        <f>VLOOKUP($A75,[1]Intermediate!A:T,10)</f>
        <v>564930</v>
      </c>
      <c r="H75" s="8">
        <f>VLOOKUP($A75,[1]Intermediate!A:T,10)*[1]Intermediate!Q75/100</f>
        <v>451944</v>
      </c>
      <c r="I75" s="8">
        <f>VLOOKUP($A75,[1]Intermediate!A:T,10)*[1]Intermediate!R75/100</f>
        <v>56493</v>
      </c>
      <c r="J75" s="8">
        <f>VLOOKUP($A75,[1]Intermediate!A:T,10)*[1]Intermediate!S75/100</f>
        <v>56493</v>
      </c>
      <c r="K75" t="str">
        <f t="shared" si="4"/>
        <v>CAPITAL</v>
      </c>
      <c r="L75" s="9">
        <f>VLOOKUP($A75,[1]Intermediate!A:T,2)</f>
        <v>44124</v>
      </c>
      <c r="M75" t="str">
        <f t="shared" si="5"/>
        <v>BOTH</v>
      </c>
      <c r="N75" s="10">
        <f t="shared" si="6"/>
        <v>0.8</v>
      </c>
      <c r="O75" s="10">
        <f t="shared" si="6"/>
        <v>0.1</v>
      </c>
      <c r="P75" s="10">
        <f t="shared" si="6"/>
        <v>0.1</v>
      </c>
      <c r="Q75" s="11">
        <f t="shared" si="7"/>
        <v>564930</v>
      </c>
    </row>
    <row r="76" spans="1:17" ht="15" customHeight="1" x14ac:dyDescent="0.3">
      <c r="A76" s="5">
        <f>[1]Intermediate!A76</f>
        <v>2000043239</v>
      </c>
      <c r="B76" s="6">
        <f>VLOOKUP($D76,'[1]Counties Systems Crosswalk'!C:E,3)</f>
        <v>7</v>
      </c>
      <c r="C76" s="7" t="str">
        <f>VLOOKUP($A76,[1]Intermediate!A:T,3)</f>
        <v>ALAMANCE COUNTY TRANSPORTATION</v>
      </c>
      <c r="D76" s="7">
        <f>VLOOKUP($C76,[1]Claims!A:B,2,FALSE)</f>
        <v>1002</v>
      </c>
      <c r="E76" t="str">
        <f>VLOOKUP($D76,'[1]Counties Systems Crosswalk'!C:D,2)</f>
        <v>Alamance</v>
      </c>
      <c r="F76" t="str">
        <f>VLOOKUP($A76,[1]Intermediate!A:T,5)</f>
        <v>P2021_CAPITAL</v>
      </c>
      <c r="G76" s="8">
        <f>VLOOKUP($A76,[1]Intermediate!A:T,10)</f>
        <v>78208</v>
      </c>
      <c r="H76" s="8">
        <f>VLOOKUP($A76,[1]Intermediate!A:T,10)*[1]Intermediate!Q76/100</f>
        <v>62566.400000000001</v>
      </c>
      <c r="I76" s="8">
        <f>VLOOKUP($A76,[1]Intermediate!A:T,10)*[1]Intermediate!R76/100</f>
        <v>7820.8</v>
      </c>
      <c r="J76" s="8">
        <f>VLOOKUP($A76,[1]Intermediate!A:T,10)*[1]Intermediate!S76/100</f>
        <v>7820.8</v>
      </c>
      <c r="K76" t="str">
        <f t="shared" si="4"/>
        <v>CAPITAL</v>
      </c>
      <c r="L76" s="9">
        <f>VLOOKUP($A76,[1]Intermediate!A:T,2)</f>
        <v>44124</v>
      </c>
      <c r="M76" t="str">
        <f t="shared" si="5"/>
        <v>BOTH</v>
      </c>
      <c r="N76" s="10">
        <f t="shared" si="6"/>
        <v>0.8</v>
      </c>
      <c r="O76" s="10">
        <f t="shared" si="6"/>
        <v>0.1</v>
      </c>
      <c r="P76" s="10">
        <f t="shared" si="6"/>
        <v>0.1</v>
      </c>
      <c r="Q76" s="11">
        <f t="shared" si="7"/>
        <v>78208</v>
      </c>
    </row>
    <row r="77" spans="1:17" ht="15" customHeight="1" x14ac:dyDescent="0.3">
      <c r="A77" s="5">
        <f>[1]Intermediate!A77</f>
        <v>2000043262</v>
      </c>
      <c r="B77" s="6">
        <f>VLOOKUP($D77,'[1]Counties Systems Crosswalk'!C:E,3)</f>
        <v>8</v>
      </c>
      <c r="C77" s="7" t="str">
        <f>VLOOKUP($A77,[1]Intermediate!A:T,3)</f>
        <v>MOORE COUNTY</v>
      </c>
      <c r="D77" s="7">
        <f>VLOOKUP($C77,[1]Claims!A:B,2,FALSE)</f>
        <v>1049</v>
      </c>
      <c r="E77" t="str">
        <f>VLOOKUP($D77,'[1]Counties Systems Crosswalk'!C:D,2)</f>
        <v>Moore</v>
      </c>
      <c r="F77" t="str">
        <f>VLOOKUP($A77,[1]Intermediate!A:T,5)</f>
        <v>P2021_CAPITAL</v>
      </c>
      <c r="G77" s="8">
        <f>VLOOKUP($A77,[1]Intermediate!A:T,10)</f>
        <v>59188</v>
      </c>
      <c r="H77" s="8">
        <f>VLOOKUP($A77,[1]Intermediate!A:T,10)*[1]Intermediate!Q77/100</f>
        <v>47350.400000000001</v>
      </c>
      <c r="I77" s="8">
        <f>VLOOKUP($A77,[1]Intermediate!A:T,10)*[1]Intermediate!R77/100</f>
        <v>5918.8</v>
      </c>
      <c r="J77" s="8">
        <f>VLOOKUP($A77,[1]Intermediate!A:T,10)*[1]Intermediate!S77/100</f>
        <v>5918.8</v>
      </c>
      <c r="K77" t="str">
        <f t="shared" si="4"/>
        <v>CAPITAL</v>
      </c>
      <c r="L77" s="9">
        <f>VLOOKUP($A77,[1]Intermediate!A:T,2)</f>
        <v>44124</v>
      </c>
      <c r="M77" t="str">
        <f t="shared" si="5"/>
        <v>BOTH</v>
      </c>
      <c r="N77" s="10">
        <f t="shared" si="6"/>
        <v>0.8</v>
      </c>
      <c r="O77" s="10">
        <f t="shared" si="6"/>
        <v>0.1</v>
      </c>
      <c r="P77" s="10">
        <f t="shared" si="6"/>
        <v>0.1</v>
      </c>
      <c r="Q77" s="11">
        <f t="shared" si="7"/>
        <v>59188.000000000007</v>
      </c>
    </row>
    <row r="78" spans="1:17" ht="15" customHeight="1" x14ac:dyDescent="0.3">
      <c r="A78" s="5">
        <f>[1]Intermediate!A78</f>
        <v>2000043308</v>
      </c>
      <c r="B78" s="6">
        <f>VLOOKUP($D78,'[1]Counties Systems Crosswalk'!C:E,3)</f>
        <v>2</v>
      </c>
      <c r="C78" s="7" t="str">
        <f>VLOOKUP($A78,[1]Intermediate!A:T,3)</f>
        <v>BEAUFORT COUNTY DEVELOPMENTAL</v>
      </c>
      <c r="D78" s="7">
        <f>VLOOKUP($C78,[1]Claims!A:B,2,FALSE)</f>
        <v>1009</v>
      </c>
      <c r="E78" t="str">
        <f>VLOOKUP($D78,'[1]Counties Systems Crosswalk'!C:D,2)</f>
        <v>Beaufort</v>
      </c>
      <c r="F78" t="str">
        <f>VLOOKUP($A78,[1]Intermediate!A:T,5)</f>
        <v>P2021_CAPITAL</v>
      </c>
      <c r="G78" s="8">
        <f>VLOOKUP($A78,[1]Intermediate!A:T,10)</f>
        <v>1449</v>
      </c>
      <c r="H78" s="8">
        <f>VLOOKUP($A78,[1]Intermediate!A:T,10)*[1]Intermediate!Q78/100</f>
        <v>1159.2</v>
      </c>
      <c r="I78" s="8">
        <f>VLOOKUP($A78,[1]Intermediate!A:T,10)*[1]Intermediate!R78/100</f>
        <v>144.9</v>
      </c>
      <c r="J78" s="8">
        <f>VLOOKUP($A78,[1]Intermediate!A:T,10)*[1]Intermediate!S78/100</f>
        <v>144.9</v>
      </c>
      <c r="K78" t="str">
        <f t="shared" si="4"/>
        <v>CAPITAL</v>
      </c>
      <c r="L78" s="9">
        <f>VLOOKUP($A78,[1]Intermediate!A:T,2)</f>
        <v>44126</v>
      </c>
      <c r="M78" t="str">
        <f t="shared" si="5"/>
        <v>BOTH</v>
      </c>
      <c r="N78" s="10">
        <f t="shared" si="6"/>
        <v>0.8</v>
      </c>
      <c r="O78" s="10">
        <f t="shared" si="6"/>
        <v>0.1</v>
      </c>
      <c r="P78" s="10">
        <f t="shared" si="6"/>
        <v>0.1</v>
      </c>
      <c r="Q78" s="11">
        <f t="shared" si="7"/>
        <v>1449.0000000000002</v>
      </c>
    </row>
    <row r="79" spans="1:17" ht="15" customHeight="1" x14ac:dyDescent="0.3">
      <c r="A79" s="5">
        <f>[1]Intermediate!A79</f>
        <v>2000043309</v>
      </c>
      <c r="B79" s="6">
        <f>VLOOKUP($D79,'[1]Counties Systems Crosswalk'!C:E,3)</f>
        <v>2</v>
      </c>
      <c r="C79" s="7" t="str">
        <f>VLOOKUP($A79,[1]Intermediate!A:T,3)</f>
        <v>BEAUFORT COUNTY DEVELOPMENTAL</v>
      </c>
      <c r="D79" s="7">
        <f>VLOOKUP($C79,[1]Claims!A:B,2,FALSE)</f>
        <v>1009</v>
      </c>
      <c r="E79" t="str">
        <f>VLOOKUP($D79,'[1]Counties Systems Crosswalk'!C:D,2)</f>
        <v>Beaufort</v>
      </c>
      <c r="F79" t="str">
        <f>VLOOKUP($A79,[1]Intermediate!A:T,5)</f>
        <v>P2021_CAPITAL</v>
      </c>
      <c r="G79" s="8">
        <f>VLOOKUP($A79,[1]Intermediate!A:T,10)</f>
        <v>59400</v>
      </c>
      <c r="H79" s="8">
        <f>VLOOKUP($A79,[1]Intermediate!A:T,10)*[1]Intermediate!Q79/100</f>
        <v>47520</v>
      </c>
      <c r="I79" s="8">
        <f>VLOOKUP($A79,[1]Intermediate!A:T,10)*[1]Intermediate!R79/100</f>
        <v>5940</v>
      </c>
      <c r="J79" s="8">
        <f>VLOOKUP($A79,[1]Intermediate!A:T,10)*[1]Intermediate!S79/100</f>
        <v>5940</v>
      </c>
      <c r="K79" t="str">
        <f t="shared" si="4"/>
        <v>CAPITAL</v>
      </c>
      <c r="L79" s="9">
        <f>VLOOKUP($A79,[1]Intermediate!A:T,2)</f>
        <v>44126</v>
      </c>
      <c r="M79" t="str">
        <f t="shared" si="5"/>
        <v>BOTH</v>
      </c>
      <c r="N79" s="10">
        <f t="shared" si="6"/>
        <v>0.8</v>
      </c>
      <c r="O79" s="10">
        <f t="shared" si="6"/>
        <v>0.1</v>
      </c>
      <c r="P79" s="10">
        <f t="shared" si="6"/>
        <v>0.1</v>
      </c>
      <c r="Q79" s="11">
        <f t="shared" si="7"/>
        <v>59400</v>
      </c>
    </row>
    <row r="80" spans="1:17" ht="15" hidden="1" customHeight="1" x14ac:dyDescent="0.3">
      <c r="A80" s="5">
        <f>[1]Intermediate!A80</f>
        <v>2000043330</v>
      </c>
      <c r="B80" s="6">
        <f>VLOOKUP($D80,'[1]Counties Systems Crosswalk'!C:E,3)</f>
        <v>8</v>
      </c>
      <c r="C80" s="7" t="str">
        <f>VLOOKUP($A80,[1]Intermediate!A:T,3)</f>
        <v>MOORE COUNTY</v>
      </c>
      <c r="D80" s="7">
        <f>VLOOKUP($C80,[1]Claims!A:B,2,FALSE)</f>
        <v>1049</v>
      </c>
      <c r="E80" t="str">
        <f>VLOOKUP($D80,'[1]Counties Systems Crosswalk'!C:D,2)</f>
        <v>Moore</v>
      </c>
      <c r="F80" t="str">
        <f>VLOOKUP($A80,[1]Intermediate!A:T,5)</f>
        <v>P2021_CAPITAL</v>
      </c>
      <c r="G80" s="8">
        <f>VLOOKUP($A80,[1]Intermediate!A:T,10)</f>
        <v>0</v>
      </c>
      <c r="H80" s="8">
        <f>VLOOKUP($A80,[1]Intermediate!A:T,10)*[1]Intermediate!Q80/100</f>
        <v>0</v>
      </c>
      <c r="I80" s="8">
        <f>VLOOKUP($A80,[1]Intermediate!A:T,10)*[1]Intermediate!R80/100</f>
        <v>0</v>
      </c>
      <c r="J80" s="8">
        <f>VLOOKUP($A80,[1]Intermediate!A:T,10)*[1]Intermediate!S80/100</f>
        <v>0</v>
      </c>
      <c r="K80" t="str">
        <f t="shared" si="4"/>
        <v>CAPITAL</v>
      </c>
      <c r="L80" s="9">
        <f>VLOOKUP($A80,[1]Intermediate!A:T,2)</f>
        <v>44125</v>
      </c>
      <c r="M80" t="str">
        <f t="shared" si="5"/>
        <v/>
      </c>
      <c r="N80" s="10" t="e">
        <f t="shared" si="6"/>
        <v>#DIV/0!</v>
      </c>
      <c r="O80" s="10" t="e">
        <f t="shared" si="6"/>
        <v>#DIV/0!</v>
      </c>
      <c r="P80" s="10" t="e">
        <f t="shared" si="6"/>
        <v>#DIV/0!</v>
      </c>
      <c r="Q80" s="11">
        <f t="shared" si="7"/>
        <v>0</v>
      </c>
    </row>
    <row r="81" spans="1:17" ht="15" hidden="1" customHeight="1" x14ac:dyDescent="0.3">
      <c r="A81" s="5">
        <f>[1]Intermediate!A81</f>
        <v>2000043350</v>
      </c>
      <c r="B81" s="6">
        <f>VLOOKUP($D81,'[1]Counties Systems Crosswalk'!C:E,3)</f>
        <v>2</v>
      </c>
      <c r="C81" s="7" t="str">
        <f>VLOOKUP($A81,[1]Intermediate!A:T,3)</f>
        <v>BEAUFORT COUNTY DEVELOPMENTAL</v>
      </c>
      <c r="D81" s="7">
        <f>VLOOKUP($C81,[1]Claims!A:B,2,FALSE)</f>
        <v>1009</v>
      </c>
      <c r="E81" t="str">
        <f>VLOOKUP($D81,'[1]Counties Systems Crosswalk'!C:D,2)</f>
        <v>Beaufort</v>
      </c>
      <c r="F81" t="str">
        <f>VLOOKUP($A81,[1]Intermediate!A:T,5)</f>
        <v>P2021_CAPITAL</v>
      </c>
      <c r="G81" s="8">
        <f>VLOOKUP($A81,[1]Intermediate!A:T,10)</f>
        <v>0</v>
      </c>
      <c r="H81" s="8">
        <f>VLOOKUP($A81,[1]Intermediate!A:T,10)*[1]Intermediate!Q81/100</f>
        <v>0</v>
      </c>
      <c r="I81" s="8">
        <f>VLOOKUP($A81,[1]Intermediate!A:T,10)*[1]Intermediate!R81/100</f>
        <v>0</v>
      </c>
      <c r="J81" s="8">
        <f>VLOOKUP($A81,[1]Intermediate!A:T,10)*[1]Intermediate!S81/100</f>
        <v>0</v>
      </c>
      <c r="K81" t="str">
        <f t="shared" si="4"/>
        <v>CAPITAL</v>
      </c>
      <c r="L81" s="9">
        <f>VLOOKUP($A81,[1]Intermediate!A:T,2)</f>
        <v>44126</v>
      </c>
      <c r="M81" t="str">
        <f t="shared" si="5"/>
        <v/>
      </c>
      <c r="N81" s="10" t="e">
        <f t="shared" si="6"/>
        <v>#DIV/0!</v>
      </c>
      <c r="O81" s="10" t="e">
        <f t="shared" si="6"/>
        <v>#DIV/0!</v>
      </c>
      <c r="P81" s="10" t="e">
        <f t="shared" si="6"/>
        <v>#DIV/0!</v>
      </c>
      <c r="Q81" s="11">
        <f t="shared" si="7"/>
        <v>0</v>
      </c>
    </row>
    <row r="82" spans="1:17" ht="15" customHeight="1" x14ac:dyDescent="0.3">
      <c r="A82" s="5">
        <f>[1]Intermediate!A82</f>
        <v>2000043351</v>
      </c>
      <c r="B82" s="6">
        <f>VLOOKUP($D82,'[1]Counties Systems Crosswalk'!C:E,3)</f>
        <v>2</v>
      </c>
      <c r="C82" s="7" t="str">
        <f>VLOOKUP($A82,[1]Intermediate!A:T,3)</f>
        <v>CARTERET COUNTY</v>
      </c>
      <c r="D82" s="7">
        <f>VLOOKUP($C82,[1]Claims!A:B,2,FALSE)</f>
        <v>1014</v>
      </c>
      <c r="E82" t="str">
        <f>VLOOKUP($D82,'[1]Counties Systems Crosswalk'!C:D,2)</f>
        <v>Carteret</v>
      </c>
      <c r="F82" t="str">
        <f>VLOOKUP($A82,[1]Intermediate!A:T,5)</f>
        <v>P2021_CAPITAL</v>
      </c>
      <c r="G82" s="8">
        <f>VLOOKUP($A82,[1]Intermediate!A:T,10)</f>
        <v>345852</v>
      </c>
      <c r="H82" s="8">
        <f>VLOOKUP($A82,[1]Intermediate!A:T,10)*[1]Intermediate!Q82/100</f>
        <v>276681.59999999998</v>
      </c>
      <c r="I82" s="8">
        <f>VLOOKUP($A82,[1]Intermediate!A:T,10)*[1]Intermediate!R82/100</f>
        <v>34585.199999999997</v>
      </c>
      <c r="J82" s="8">
        <f>VLOOKUP($A82,[1]Intermediate!A:T,10)*[1]Intermediate!S82/100</f>
        <v>34585.199999999997</v>
      </c>
      <c r="K82" t="str">
        <f t="shared" si="4"/>
        <v>CAPITAL</v>
      </c>
      <c r="L82" s="9">
        <f>VLOOKUP($A82,[1]Intermediate!A:T,2)</f>
        <v>44126</v>
      </c>
      <c r="M82" t="str">
        <f t="shared" si="5"/>
        <v>BOTH</v>
      </c>
      <c r="N82" s="10">
        <f t="shared" si="6"/>
        <v>0.79999999999999993</v>
      </c>
      <c r="O82" s="10">
        <f t="shared" si="6"/>
        <v>9.9999999999999992E-2</v>
      </c>
      <c r="P82" s="10">
        <f t="shared" si="6"/>
        <v>9.9999999999999992E-2</v>
      </c>
      <c r="Q82" s="11">
        <f t="shared" si="7"/>
        <v>345852</v>
      </c>
    </row>
    <row r="83" spans="1:17" ht="15" hidden="1" customHeight="1" x14ac:dyDescent="0.3">
      <c r="A83" s="5">
        <f>[1]Intermediate!A83</f>
        <v>2000043352</v>
      </c>
      <c r="B83" s="6">
        <f>VLOOKUP($D83,'[1]Counties Systems Crosswalk'!C:E,3)</f>
        <v>2</v>
      </c>
      <c r="C83" s="7" t="str">
        <f>VLOOKUP($A83,[1]Intermediate!A:T,3)</f>
        <v>CARTERET COUNTY</v>
      </c>
      <c r="D83" s="7">
        <f>VLOOKUP($C83,[1]Claims!A:B,2,FALSE)</f>
        <v>1014</v>
      </c>
      <c r="E83" t="str">
        <f>VLOOKUP($D83,'[1]Counties Systems Crosswalk'!C:D,2)</f>
        <v>Carteret</v>
      </c>
      <c r="F83" t="str">
        <f>VLOOKUP($A83,[1]Intermediate!A:T,5)</f>
        <v>P2021_CAPITAL</v>
      </c>
      <c r="G83" s="8">
        <f>VLOOKUP($A83,[1]Intermediate!A:T,10)</f>
        <v>0</v>
      </c>
      <c r="H83" s="8">
        <f>VLOOKUP($A83,[1]Intermediate!A:T,10)*[1]Intermediate!Q83/100</f>
        <v>0</v>
      </c>
      <c r="I83" s="8">
        <f>VLOOKUP($A83,[1]Intermediate!A:T,10)*[1]Intermediate!R83/100</f>
        <v>0</v>
      </c>
      <c r="J83" s="8">
        <f>VLOOKUP($A83,[1]Intermediate!A:T,10)*[1]Intermediate!S83/100</f>
        <v>0</v>
      </c>
      <c r="K83" t="str">
        <f t="shared" si="4"/>
        <v>CAPITAL</v>
      </c>
      <c r="L83" s="9">
        <f>VLOOKUP($A83,[1]Intermediate!A:T,2)</f>
        <v>44126</v>
      </c>
      <c r="M83" t="str">
        <f t="shared" si="5"/>
        <v/>
      </c>
      <c r="N83" s="10" t="e">
        <f t="shared" si="6"/>
        <v>#DIV/0!</v>
      </c>
      <c r="O83" s="10" t="e">
        <f t="shared" si="6"/>
        <v>#DIV/0!</v>
      </c>
      <c r="P83" s="10" t="e">
        <f t="shared" si="6"/>
        <v>#DIV/0!</v>
      </c>
      <c r="Q83" s="11">
        <f t="shared" si="7"/>
        <v>0</v>
      </c>
    </row>
    <row r="84" spans="1:17" ht="15" customHeight="1" x14ac:dyDescent="0.3">
      <c r="A84" s="5">
        <f>[1]Intermediate!A84</f>
        <v>2000043353</v>
      </c>
      <c r="B84" s="6">
        <f>VLOOKUP($D84,'[1]Counties Systems Crosswalk'!C:E,3)</f>
        <v>1</v>
      </c>
      <c r="C84" s="7" t="str">
        <f>VLOOKUP($A84,[1]Intermediate!A:T,3)</f>
        <v>ALBEMARLE REGIONAL HEALTH SERVICES</v>
      </c>
      <c r="D84" s="7">
        <f>VLOOKUP($C84,[1]Claims!A:B,2,FALSE)</f>
        <v>1003</v>
      </c>
      <c r="E84" t="str">
        <f>VLOOKUP($D84,'[1]Counties Systems Crosswalk'!C:D,2)</f>
        <v>Camden, Chowan, Currituck, Pasquotank, Perquimins</v>
      </c>
      <c r="F84" t="str">
        <f>VLOOKUP($A84,[1]Intermediate!A:T,5)</f>
        <v>P2021_CAPITAL</v>
      </c>
      <c r="G84" s="8">
        <f>VLOOKUP($A84,[1]Intermediate!A:T,10)</f>
        <v>301675</v>
      </c>
      <c r="H84" s="8">
        <f>VLOOKUP($A84,[1]Intermediate!A:T,10)*[1]Intermediate!Q84/100</f>
        <v>241340</v>
      </c>
      <c r="I84" s="8">
        <f>VLOOKUP($A84,[1]Intermediate!A:T,10)*[1]Intermediate!R84/100</f>
        <v>30167.5</v>
      </c>
      <c r="J84" s="8">
        <f>VLOOKUP($A84,[1]Intermediate!A:T,10)*[1]Intermediate!S84/100</f>
        <v>30167.5</v>
      </c>
      <c r="K84" t="str">
        <f t="shared" si="4"/>
        <v>CAPITAL</v>
      </c>
      <c r="L84" s="9">
        <f>VLOOKUP($A84,[1]Intermediate!A:T,2)</f>
        <v>44126</v>
      </c>
      <c r="M84" t="str">
        <f t="shared" si="5"/>
        <v>BOTH</v>
      </c>
      <c r="N84" s="10">
        <f t="shared" si="6"/>
        <v>0.8</v>
      </c>
      <c r="O84" s="10">
        <f t="shared" si="6"/>
        <v>0.1</v>
      </c>
      <c r="P84" s="10">
        <f t="shared" si="6"/>
        <v>0.1</v>
      </c>
      <c r="Q84" s="11">
        <f t="shared" si="7"/>
        <v>301675</v>
      </c>
    </row>
    <row r="85" spans="1:17" ht="15" customHeight="1" x14ac:dyDescent="0.3">
      <c r="A85" s="5">
        <f>[1]Intermediate!A85</f>
        <v>2000043354</v>
      </c>
      <c r="B85" s="6">
        <f>VLOOKUP($D85,'[1]Counties Systems Crosswalk'!C:E,3)</f>
        <v>4</v>
      </c>
      <c r="C85" s="7" t="str">
        <f>VLOOKUP($A85,[1]Intermediate!A:T,3)</f>
        <v>COMMUNITY AND SENIOR SERVICES OF</v>
      </c>
      <c r="D85" s="7">
        <f>VLOOKUP($C85,[1]Claims!A:B,2,FALSE)</f>
        <v>1023</v>
      </c>
      <c r="E85" t="str">
        <f>VLOOKUP($D85,'[1]Counties Systems Crosswalk'!C:D,2)</f>
        <v>Johnston</v>
      </c>
      <c r="F85" t="str">
        <f>VLOOKUP($A85,[1]Intermediate!A:T,5)</f>
        <v>P2021_CAPITAL</v>
      </c>
      <c r="G85" s="8">
        <f>VLOOKUP($A85,[1]Intermediate!A:T,10)</f>
        <v>385560</v>
      </c>
      <c r="H85" s="8">
        <f>VLOOKUP($A85,[1]Intermediate!A:T,10)*[1]Intermediate!Q85/100</f>
        <v>308448</v>
      </c>
      <c r="I85" s="8">
        <f>VLOOKUP($A85,[1]Intermediate!A:T,10)*[1]Intermediate!R85/100</f>
        <v>38556</v>
      </c>
      <c r="J85" s="8">
        <f>VLOOKUP($A85,[1]Intermediate!A:T,10)*[1]Intermediate!S85/100</f>
        <v>38556</v>
      </c>
      <c r="K85" t="str">
        <f t="shared" si="4"/>
        <v>CAPITAL</v>
      </c>
      <c r="L85" s="9">
        <f>VLOOKUP($A85,[1]Intermediate!A:T,2)</f>
        <v>44126</v>
      </c>
      <c r="M85" t="str">
        <f t="shared" si="5"/>
        <v>BOTH</v>
      </c>
      <c r="N85" s="10">
        <f t="shared" si="6"/>
        <v>0.8</v>
      </c>
      <c r="O85" s="10">
        <f t="shared" si="6"/>
        <v>0.1</v>
      </c>
      <c r="P85" s="10">
        <f t="shared" si="6"/>
        <v>0.1</v>
      </c>
      <c r="Q85" s="11">
        <f t="shared" si="7"/>
        <v>385560</v>
      </c>
    </row>
    <row r="86" spans="1:17" ht="15" customHeight="1" x14ac:dyDescent="0.3">
      <c r="A86" s="5">
        <f>[1]Intermediate!A86</f>
        <v>2000043355</v>
      </c>
      <c r="B86" s="6">
        <f>VLOOKUP($D86,'[1]Counties Systems Crosswalk'!C:E,3)</f>
        <v>4</v>
      </c>
      <c r="C86" s="7" t="str">
        <f>VLOOKUP($A86,[1]Intermediate!A:T,3)</f>
        <v>COMMUNITY AND SENIOR SERVICES OF</v>
      </c>
      <c r="D86" s="7">
        <f>VLOOKUP($C86,[1]Claims!A:B,2,FALSE)</f>
        <v>1023</v>
      </c>
      <c r="E86" t="str">
        <f>VLOOKUP($D86,'[1]Counties Systems Crosswalk'!C:D,2)</f>
        <v>Johnston</v>
      </c>
      <c r="F86" t="str">
        <f>VLOOKUP($A86,[1]Intermediate!A:T,5)</f>
        <v>P2021_CAPITAL</v>
      </c>
      <c r="G86" s="8">
        <f>VLOOKUP($A86,[1]Intermediate!A:T,10)</f>
        <v>1197</v>
      </c>
      <c r="H86" s="8">
        <f>VLOOKUP($A86,[1]Intermediate!A:T,10)*[1]Intermediate!Q86/100</f>
        <v>957.6</v>
      </c>
      <c r="I86" s="8">
        <f>VLOOKUP($A86,[1]Intermediate!A:T,10)*[1]Intermediate!R86/100</f>
        <v>119.7</v>
      </c>
      <c r="J86" s="8">
        <f>VLOOKUP($A86,[1]Intermediate!A:T,10)*[1]Intermediate!S86/100</f>
        <v>119.7</v>
      </c>
      <c r="K86" t="str">
        <f t="shared" si="4"/>
        <v>CAPITAL</v>
      </c>
      <c r="L86" s="9">
        <f>VLOOKUP($A86,[1]Intermediate!A:T,2)</f>
        <v>44126</v>
      </c>
      <c r="M86" t="str">
        <f t="shared" si="5"/>
        <v>BOTH</v>
      </c>
      <c r="N86" s="10">
        <f t="shared" si="6"/>
        <v>0.8</v>
      </c>
      <c r="O86" s="10">
        <f t="shared" si="6"/>
        <v>0.1</v>
      </c>
      <c r="P86" s="10">
        <f t="shared" si="6"/>
        <v>0.1</v>
      </c>
      <c r="Q86" s="11">
        <f t="shared" si="7"/>
        <v>1197</v>
      </c>
    </row>
    <row r="87" spans="1:17" ht="15" customHeight="1" x14ac:dyDescent="0.3">
      <c r="A87" s="5">
        <f>[1]Intermediate!A87</f>
        <v>2000043356</v>
      </c>
      <c r="B87" s="6">
        <f>VLOOKUP($D87,'[1]Counties Systems Crosswalk'!C:E,3)</f>
        <v>4</v>
      </c>
      <c r="C87" s="7" t="str">
        <f>VLOOKUP($A87,[1]Intermediate!A:T,3)</f>
        <v>COMMUNITY AND SENIOR SERVICES OF</v>
      </c>
      <c r="D87" s="7">
        <f>VLOOKUP($C87,[1]Claims!A:B,2,FALSE)</f>
        <v>1023</v>
      </c>
      <c r="E87" t="str">
        <f>VLOOKUP($D87,'[1]Counties Systems Crosswalk'!C:D,2)</f>
        <v>Johnston</v>
      </c>
      <c r="F87" t="str">
        <f>VLOOKUP($A87,[1]Intermediate!A:T,5)</f>
        <v>P2021_CAPITAL</v>
      </c>
      <c r="G87" s="8">
        <f>VLOOKUP($A87,[1]Intermediate!A:T,10)</f>
        <v>13413</v>
      </c>
      <c r="H87" s="8">
        <f>VLOOKUP($A87,[1]Intermediate!A:T,10)*[1]Intermediate!Q87/100</f>
        <v>10730.4</v>
      </c>
      <c r="I87" s="8">
        <f>VLOOKUP($A87,[1]Intermediate!A:T,10)*[1]Intermediate!R87/100</f>
        <v>1341.3</v>
      </c>
      <c r="J87" s="8">
        <f>VLOOKUP($A87,[1]Intermediate!A:T,10)*[1]Intermediate!S87/100</f>
        <v>1341.3</v>
      </c>
      <c r="K87" t="str">
        <f t="shared" si="4"/>
        <v>CAPITAL</v>
      </c>
      <c r="L87" s="9">
        <f>VLOOKUP($A87,[1]Intermediate!A:T,2)</f>
        <v>44127</v>
      </c>
      <c r="M87" t="str">
        <f t="shared" si="5"/>
        <v>BOTH</v>
      </c>
      <c r="N87" s="10">
        <f t="shared" si="6"/>
        <v>0.79999999999999993</v>
      </c>
      <c r="O87" s="10">
        <f t="shared" si="6"/>
        <v>9.9999999999999992E-2</v>
      </c>
      <c r="P87" s="10">
        <f t="shared" si="6"/>
        <v>9.9999999999999992E-2</v>
      </c>
      <c r="Q87" s="11">
        <f t="shared" si="7"/>
        <v>13412.999999999998</v>
      </c>
    </row>
    <row r="88" spans="1:17" ht="15" customHeight="1" x14ac:dyDescent="0.3">
      <c r="A88" s="5">
        <f>[1]Intermediate!A88</f>
        <v>2000043357</v>
      </c>
      <c r="B88" s="6">
        <f>VLOOKUP($D88,'[1]Counties Systems Crosswalk'!C:E,3)</f>
        <v>1</v>
      </c>
      <c r="C88" s="7" t="str">
        <f>VLOOKUP($A88,[1]Intermediate!A:T,3)</f>
        <v>WASHINGTON COUNTY</v>
      </c>
      <c r="D88" s="7">
        <f>VLOOKUP($C88,[1]Claims!A:B,2,FALSE)</f>
        <v>1071</v>
      </c>
      <c r="E88" t="str">
        <f>VLOOKUP($D88,'[1]Counties Systems Crosswalk'!C:D,2)</f>
        <v>Washington</v>
      </c>
      <c r="F88" t="str">
        <f>VLOOKUP($A88,[1]Intermediate!A:T,5)</f>
        <v>P2021_CAPITAL</v>
      </c>
      <c r="G88" s="8">
        <f>VLOOKUP($A88,[1]Intermediate!A:T,10)</f>
        <v>258</v>
      </c>
      <c r="H88" s="8">
        <f>VLOOKUP($A88,[1]Intermediate!A:T,10)*[1]Intermediate!Q88/100</f>
        <v>206.4</v>
      </c>
      <c r="I88" s="8">
        <f>VLOOKUP($A88,[1]Intermediate!A:T,10)*[1]Intermediate!R88/100</f>
        <v>25.8</v>
      </c>
      <c r="J88" s="8">
        <f>VLOOKUP($A88,[1]Intermediate!A:T,10)*[1]Intermediate!S88/100</f>
        <v>25.8</v>
      </c>
      <c r="K88" t="str">
        <f t="shared" si="4"/>
        <v>CAPITAL</v>
      </c>
      <c r="L88" s="9">
        <f>VLOOKUP($A88,[1]Intermediate!A:T,2)</f>
        <v>44127</v>
      </c>
      <c r="M88" t="str">
        <f t="shared" si="5"/>
        <v>BOTH</v>
      </c>
      <c r="N88" s="10">
        <f t="shared" si="6"/>
        <v>0.8</v>
      </c>
      <c r="O88" s="10">
        <f t="shared" si="6"/>
        <v>0.1</v>
      </c>
      <c r="P88" s="10">
        <f t="shared" si="6"/>
        <v>0.1</v>
      </c>
      <c r="Q88" s="11">
        <f t="shared" si="7"/>
        <v>258</v>
      </c>
    </row>
    <row r="89" spans="1:17" ht="15" hidden="1" customHeight="1" x14ac:dyDescent="0.3">
      <c r="A89" s="5">
        <f>[1]Intermediate!A89</f>
        <v>2000043358</v>
      </c>
      <c r="B89" s="6">
        <f>VLOOKUP($D89,'[1]Counties Systems Crosswalk'!C:E,3)</f>
        <v>1</v>
      </c>
      <c r="C89" s="7" t="str">
        <f>VLOOKUP($A89,[1]Intermediate!A:T,3)</f>
        <v>WASHINGTON COUNTY</v>
      </c>
      <c r="D89" s="7">
        <f>VLOOKUP($C89,[1]Claims!A:B,2,FALSE)</f>
        <v>1071</v>
      </c>
      <c r="E89" t="str">
        <f>VLOOKUP($D89,'[1]Counties Systems Crosswalk'!C:D,2)</f>
        <v>Washington</v>
      </c>
      <c r="F89" t="str">
        <f>VLOOKUP($A89,[1]Intermediate!A:T,5)</f>
        <v>P2021_CAPITAL</v>
      </c>
      <c r="G89" s="8">
        <f>VLOOKUP($A89,[1]Intermediate!A:T,10)</f>
        <v>0</v>
      </c>
      <c r="H89" s="8">
        <f>VLOOKUP($A89,[1]Intermediate!A:T,10)*[1]Intermediate!Q89/100</f>
        <v>0</v>
      </c>
      <c r="I89" s="8">
        <f>VLOOKUP($A89,[1]Intermediate!A:T,10)*[1]Intermediate!R89/100</f>
        <v>0</v>
      </c>
      <c r="J89" s="8">
        <f>VLOOKUP($A89,[1]Intermediate!A:T,10)*[1]Intermediate!S89/100</f>
        <v>0</v>
      </c>
      <c r="K89" t="str">
        <f t="shared" si="4"/>
        <v>CAPITAL</v>
      </c>
      <c r="L89" s="9">
        <f>VLOOKUP($A89,[1]Intermediate!A:T,2)</f>
        <v>44127</v>
      </c>
      <c r="M89" t="str">
        <f t="shared" si="5"/>
        <v/>
      </c>
      <c r="N89" s="10" t="e">
        <f t="shared" si="6"/>
        <v>#DIV/0!</v>
      </c>
      <c r="O89" s="10" t="e">
        <f t="shared" si="6"/>
        <v>#DIV/0!</v>
      </c>
      <c r="P89" s="10" t="e">
        <f t="shared" si="6"/>
        <v>#DIV/0!</v>
      </c>
      <c r="Q89" s="11">
        <f t="shared" si="7"/>
        <v>0</v>
      </c>
    </row>
    <row r="90" spans="1:17" ht="15" customHeight="1" x14ac:dyDescent="0.3">
      <c r="A90" s="5">
        <f>[1]Intermediate!A90</f>
        <v>2000043359</v>
      </c>
      <c r="B90" s="6">
        <f>VLOOKUP($D90,'[1]Counties Systems Crosswalk'!C:E,3)</f>
        <v>3</v>
      </c>
      <c r="C90" s="7" t="str">
        <f>VLOOKUP($A90,[1]Intermediate!A:T,3)</f>
        <v>SAMPSON COUNTY</v>
      </c>
      <c r="D90" s="7">
        <f>VLOOKUP($C90,[1]Claims!A:B,2,FALSE)</f>
        <v>1063</v>
      </c>
      <c r="E90" t="str">
        <f>VLOOKUP($D90,'[1]Counties Systems Crosswalk'!C:D,2)</f>
        <v>Sampson</v>
      </c>
      <c r="F90" t="str">
        <f>VLOOKUP($A90,[1]Intermediate!A:T,5)</f>
        <v>P2021_CAPITAL</v>
      </c>
      <c r="G90" s="8">
        <f>VLOOKUP($A90,[1]Intermediate!A:T,10)</f>
        <v>2160</v>
      </c>
      <c r="H90" s="8">
        <f>VLOOKUP($A90,[1]Intermediate!A:T,10)*[1]Intermediate!Q90/100</f>
        <v>1728</v>
      </c>
      <c r="I90" s="8">
        <f>VLOOKUP($A90,[1]Intermediate!A:T,10)*[1]Intermediate!R90/100</f>
        <v>216</v>
      </c>
      <c r="J90" s="8">
        <f>VLOOKUP($A90,[1]Intermediate!A:T,10)*[1]Intermediate!S90/100</f>
        <v>216</v>
      </c>
      <c r="K90" t="str">
        <f t="shared" si="4"/>
        <v>CAPITAL</v>
      </c>
      <c r="L90" s="9">
        <f>VLOOKUP($A90,[1]Intermediate!A:T,2)</f>
        <v>44127</v>
      </c>
      <c r="M90" t="str">
        <f t="shared" si="5"/>
        <v>BOTH</v>
      </c>
      <c r="N90" s="10">
        <f t="shared" si="6"/>
        <v>0.8</v>
      </c>
      <c r="O90" s="10">
        <f t="shared" si="6"/>
        <v>0.1</v>
      </c>
      <c r="P90" s="10">
        <f t="shared" si="6"/>
        <v>0.1</v>
      </c>
      <c r="Q90" s="11">
        <f t="shared" si="7"/>
        <v>2160</v>
      </c>
    </row>
    <row r="91" spans="1:17" ht="15" customHeight="1" x14ac:dyDescent="0.3">
      <c r="A91" s="5">
        <f>[1]Intermediate!A91</f>
        <v>2000043400</v>
      </c>
      <c r="B91" s="6">
        <f>VLOOKUP($D91,'[1]Counties Systems Crosswalk'!C:E,3)</f>
        <v>3</v>
      </c>
      <c r="C91" s="7" t="str">
        <f>VLOOKUP($A91,[1]Intermediate!A:T,3)</f>
        <v>SAMPSON COUNTY</v>
      </c>
      <c r="D91" s="7">
        <f>VLOOKUP($C91,[1]Claims!A:B,2,FALSE)</f>
        <v>1063</v>
      </c>
      <c r="E91" t="str">
        <f>VLOOKUP($D91,'[1]Counties Systems Crosswalk'!C:D,2)</f>
        <v>Sampson</v>
      </c>
      <c r="F91" t="str">
        <f>VLOOKUP($A91,[1]Intermediate!A:T,5)</f>
        <v>P2021_CAPITAL</v>
      </c>
      <c r="G91" s="8">
        <f>VLOOKUP($A91,[1]Intermediate!A:T,10)</f>
        <v>256860</v>
      </c>
      <c r="H91" s="8">
        <f>VLOOKUP($A91,[1]Intermediate!A:T,10)*[1]Intermediate!Q91/100</f>
        <v>205488</v>
      </c>
      <c r="I91" s="8">
        <f>VLOOKUP($A91,[1]Intermediate!A:T,10)*[1]Intermediate!R91/100</f>
        <v>25686</v>
      </c>
      <c r="J91" s="8">
        <f>VLOOKUP($A91,[1]Intermediate!A:T,10)*[1]Intermediate!S91/100</f>
        <v>25686</v>
      </c>
      <c r="K91" t="str">
        <f t="shared" si="4"/>
        <v>CAPITAL</v>
      </c>
      <c r="L91" s="9">
        <f>VLOOKUP($A91,[1]Intermediate!A:T,2)</f>
        <v>44127</v>
      </c>
      <c r="M91" t="str">
        <f t="shared" si="5"/>
        <v>BOTH</v>
      </c>
      <c r="N91" s="10">
        <f t="shared" si="6"/>
        <v>0.8</v>
      </c>
      <c r="O91" s="10">
        <f t="shared" si="6"/>
        <v>0.1</v>
      </c>
      <c r="P91" s="10">
        <f t="shared" si="6"/>
        <v>0.1</v>
      </c>
      <c r="Q91" s="11">
        <f t="shared" si="7"/>
        <v>256860</v>
      </c>
    </row>
    <row r="92" spans="1:17" ht="15" customHeight="1" x14ac:dyDescent="0.3">
      <c r="A92" s="5">
        <f>[1]Intermediate!A92</f>
        <v>2000043401</v>
      </c>
      <c r="B92" s="6">
        <f>VLOOKUP($D92,'[1]Counties Systems Crosswalk'!C:E,3)</f>
        <v>2</v>
      </c>
      <c r="C92" s="7" t="str">
        <f>VLOOKUP($A92,[1]Intermediate!A:T,3)</f>
        <v>LENOIR COUNTY</v>
      </c>
      <c r="D92" s="7">
        <f>VLOOKUP($C92,[1]Claims!A:B,2,FALSE)</f>
        <v>1042</v>
      </c>
      <c r="E92" t="str">
        <f>VLOOKUP($D92,'[1]Counties Systems Crosswalk'!C:D,2)</f>
        <v>Lenior</v>
      </c>
      <c r="F92" t="str">
        <f>VLOOKUP($A92,[1]Intermediate!A:T,5)</f>
        <v>P2021_CAPITAL</v>
      </c>
      <c r="G92" s="8">
        <f>VLOOKUP($A92,[1]Intermediate!A:T,10)</f>
        <v>45489</v>
      </c>
      <c r="H92" s="8">
        <f>VLOOKUP($A92,[1]Intermediate!A:T,10)*[1]Intermediate!Q92/100</f>
        <v>36391.199999999997</v>
      </c>
      <c r="I92" s="8">
        <f>VLOOKUP($A92,[1]Intermediate!A:T,10)*[1]Intermediate!R92/100</f>
        <v>4548.8999999999996</v>
      </c>
      <c r="J92" s="8">
        <f>VLOOKUP($A92,[1]Intermediate!A:T,10)*[1]Intermediate!S92/100</f>
        <v>4548.8999999999996</v>
      </c>
      <c r="K92" t="str">
        <f t="shared" si="4"/>
        <v>CAPITAL</v>
      </c>
      <c r="L92" s="9">
        <f>VLOOKUP($A92,[1]Intermediate!A:T,2)</f>
        <v>44127</v>
      </c>
      <c r="M92" t="str">
        <f t="shared" si="5"/>
        <v>BOTH</v>
      </c>
      <c r="N92" s="10">
        <f t="shared" si="6"/>
        <v>0.79999999999999993</v>
      </c>
      <c r="O92" s="10">
        <f t="shared" si="6"/>
        <v>9.9999999999999992E-2</v>
      </c>
      <c r="P92" s="10">
        <f t="shared" si="6"/>
        <v>9.9999999999999992E-2</v>
      </c>
      <c r="Q92" s="11">
        <f t="shared" si="7"/>
        <v>45489</v>
      </c>
    </row>
    <row r="93" spans="1:17" ht="15" customHeight="1" x14ac:dyDescent="0.3">
      <c r="A93" s="5">
        <f>[1]Intermediate!A93</f>
        <v>2000043404</v>
      </c>
      <c r="B93" s="6" t="str">
        <f>VLOOKUP($D93,'[1]Counties Systems Crosswalk'!C:E,3)</f>
        <v>1, 4</v>
      </c>
      <c r="C93" s="7" t="str">
        <f>VLOOKUP($A93,[1]Intermediate!A:T,3)</f>
        <v>CHOANOKE PUBLIC TRANSPORTATION</v>
      </c>
      <c r="D93" s="7">
        <f>VLOOKUP($C93,[1]Claims!A:B,2,FALSE)</f>
        <v>1018</v>
      </c>
      <c r="E93" t="str">
        <f>VLOOKUP($D93,'[1]Counties Systems Crosswalk'!C:D,2)</f>
        <v>Bertie, Healifax, Hertford, Northampton</v>
      </c>
      <c r="F93" t="str">
        <f>VLOOKUP($A93,[1]Intermediate!A:T,5)</f>
        <v>P2021_CAPITAL</v>
      </c>
      <c r="G93" s="8">
        <f>VLOOKUP($A93,[1]Intermediate!A:T,10)</f>
        <v>37317</v>
      </c>
      <c r="H93" s="8">
        <f>VLOOKUP($A93,[1]Intermediate!A:T,10)*[1]Intermediate!Q93/100</f>
        <v>29853.599999999999</v>
      </c>
      <c r="I93" s="8">
        <f>VLOOKUP($A93,[1]Intermediate!A:T,10)*[1]Intermediate!R93/100</f>
        <v>3731.7</v>
      </c>
      <c r="J93" s="8">
        <f>VLOOKUP($A93,[1]Intermediate!A:T,10)*[1]Intermediate!S93/100</f>
        <v>3731.7</v>
      </c>
      <c r="K93" t="str">
        <f t="shared" si="4"/>
        <v>CAPITAL</v>
      </c>
      <c r="L93" s="9">
        <f>VLOOKUP($A93,[1]Intermediate!A:T,2)</f>
        <v>44127</v>
      </c>
      <c r="M93" t="str">
        <f t="shared" si="5"/>
        <v>BOTH</v>
      </c>
      <c r="N93" s="10">
        <f t="shared" si="6"/>
        <v>0.79999999999999993</v>
      </c>
      <c r="O93" s="10">
        <f t="shared" si="6"/>
        <v>9.9999999999999992E-2</v>
      </c>
      <c r="P93" s="10">
        <f t="shared" si="6"/>
        <v>9.9999999999999992E-2</v>
      </c>
      <c r="Q93" s="11">
        <f t="shared" si="7"/>
        <v>37316.999999999993</v>
      </c>
    </row>
    <row r="94" spans="1:17" ht="15" customHeight="1" x14ac:dyDescent="0.3">
      <c r="A94" s="5">
        <f>[1]Intermediate!A94</f>
        <v>2000043405</v>
      </c>
      <c r="B94" s="6" t="str">
        <f>VLOOKUP($D94,'[1]Counties Systems Crosswalk'!C:E,3)</f>
        <v>1, 4</v>
      </c>
      <c r="C94" s="7" t="str">
        <f>VLOOKUP($A94,[1]Intermediate!A:T,3)</f>
        <v>CHOANOKE PUBLIC TRANSPORTATION</v>
      </c>
      <c r="D94" s="7">
        <f>VLOOKUP($C94,[1]Claims!A:B,2,FALSE)</f>
        <v>1018</v>
      </c>
      <c r="E94" t="str">
        <f>VLOOKUP($D94,'[1]Counties Systems Crosswalk'!C:D,2)</f>
        <v>Bertie, Healifax, Hertford, Northampton</v>
      </c>
      <c r="F94" t="str">
        <f>VLOOKUP($A94,[1]Intermediate!A:T,5)</f>
        <v>P2021_CAPITAL</v>
      </c>
      <c r="G94" s="8">
        <f>VLOOKUP($A94,[1]Intermediate!A:T,10)</f>
        <v>33127</v>
      </c>
      <c r="H94" s="8">
        <f>VLOOKUP($A94,[1]Intermediate!A:T,10)*[1]Intermediate!Q94/100</f>
        <v>26501.599999999999</v>
      </c>
      <c r="I94" s="8">
        <f>VLOOKUP($A94,[1]Intermediate!A:T,10)*[1]Intermediate!R94/100</f>
        <v>3312.7</v>
      </c>
      <c r="J94" s="8">
        <f>VLOOKUP($A94,[1]Intermediate!A:T,10)*[1]Intermediate!S94/100</f>
        <v>3312.7</v>
      </c>
      <c r="K94" t="str">
        <f t="shared" si="4"/>
        <v>CAPITAL</v>
      </c>
      <c r="L94" s="9">
        <f>VLOOKUP($A94,[1]Intermediate!A:T,2)</f>
        <v>44127</v>
      </c>
      <c r="M94" t="str">
        <f t="shared" si="5"/>
        <v>BOTH</v>
      </c>
      <c r="N94" s="10">
        <f t="shared" si="6"/>
        <v>0.79999999999999993</v>
      </c>
      <c r="O94" s="10">
        <f t="shared" si="6"/>
        <v>9.9999999999999992E-2</v>
      </c>
      <c r="P94" s="10">
        <f t="shared" si="6"/>
        <v>9.9999999999999992E-2</v>
      </c>
      <c r="Q94" s="11">
        <f t="shared" si="7"/>
        <v>33127</v>
      </c>
    </row>
    <row r="95" spans="1:17" ht="15" customHeight="1" x14ac:dyDescent="0.3">
      <c r="A95" s="5">
        <f>[1]Intermediate!A95</f>
        <v>2000043406</v>
      </c>
      <c r="B95" s="6">
        <f>VLOOKUP($D95,'[1]Counties Systems Crosswalk'!C:E,3)</f>
        <v>3</v>
      </c>
      <c r="C95" s="7" t="str">
        <f>VLOOKUP($A95,[1]Intermediate!A:T,3)</f>
        <v>BRUNSWICK TRANSIT SYSTEM INC</v>
      </c>
      <c r="D95" s="7">
        <f>VLOOKUP($C95,[1]Claims!A:B,2,FALSE)</f>
        <v>1011</v>
      </c>
      <c r="E95" t="str">
        <f>VLOOKUP($D95,'[1]Counties Systems Crosswalk'!C:D,2)</f>
        <v>Brunswick</v>
      </c>
      <c r="F95" t="str">
        <f>VLOOKUP($A95,[1]Intermediate!A:T,5)</f>
        <v>P2021_CAPITAL</v>
      </c>
      <c r="G95" s="8">
        <f>VLOOKUP($A95,[1]Intermediate!A:T,10)</f>
        <v>5760</v>
      </c>
      <c r="H95" s="8">
        <f>VLOOKUP($A95,[1]Intermediate!A:T,10)*[1]Intermediate!Q95/100</f>
        <v>4608</v>
      </c>
      <c r="I95" s="8">
        <f>VLOOKUP($A95,[1]Intermediate!A:T,10)*[1]Intermediate!R95/100</f>
        <v>576</v>
      </c>
      <c r="J95" s="8">
        <f>VLOOKUP($A95,[1]Intermediate!A:T,10)*[1]Intermediate!S95/100</f>
        <v>576</v>
      </c>
      <c r="K95" t="str">
        <f t="shared" si="4"/>
        <v>CAPITAL</v>
      </c>
      <c r="L95" s="9">
        <f>VLOOKUP($A95,[1]Intermediate!A:T,2)</f>
        <v>44127</v>
      </c>
      <c r="M95" t="str">
        <f t="shared" si="5"/>
        <v>BOTH</v>
      </c>
      <c r="N95" s="10">
        <f t="shared" si="6"/>
        <v>0.8</v>
      </c>
      <c r="O95" s="10">
        <f t="shared" si="6"/>
        <v>0.1</v>
      </c>
      <c r="P95" s="10">
        <f t="shared" si="6"/>
        <v>0.1</v>
      </c>
      <c r="Q95" s="11">
        <f t="shared" si="7"/>
        <v>5760</v>
      </c>
    </row>
    <row r="96" spans="1:17" ht="15" customHeight="1" x14ac:dyDescent="0.3">
      <c r="A96" s="5">
        <f>[1]Intermediate!A96</f>
        <v>2000043407</v>
      </c>
      <c r="B96" s="6">
        <f>VLOOKUP($D96,'[1]Counties Systems Crosswalk'!C:E,3)</f>
        <v>3</v>
      </c>
      <c r="C96" s="7" t="str">
        <f>VLOOKUP($A96,[1]Intermediate!A:T,3)</f>
        <v>PENDER ADULT SERVICES, INC.</v>
      </c>
      <c r="D96" s="7">
        <f>VLOOKUP($C96,[1]Claims!A:B,2,FALSE)</f>
        <v>1054</v>
      </c>
      <c r="E96" t="str">
        <f>VLOOKUP($D96,'[1]Counties Systems Crosswalk'!C:D,2)</f>
        <v>Pender</v>
      </c>
      <c r="F96" t="str">
        <f>VLOOKUP($A96,[1]Intermediate!A:T,5)</f>
        <v>P2021_CAPITAL</v>
      </c>
      <c r="G96" s="8">
        <f>VLOOKUP($A96,[1]Intermediate!A:T,10)</f>
        <v>3429</v>
      </c>
      <c r="H96" s="8">
        <f>VLOOKUP($A96,[1]Intermediate!A:T,10)*[1]Intermediate!Q96/100</f>
        <v>2743.2</v>
      </c>
      <c r="I96" s="8">
        <f>VLOOKUP($A96,[1]Intermediate!A:T,10)*[1]Intermediate!R96/100</f>
        <v>342.9</v>
      </c>
      <c r="J96" s="8">
        <f>VLOOKUP($A96,[1]Intermediate!A:T,10)*[1]Intermediate!S96/100</f>
        <v>342.9</v>
      </c>
      <c r="K96" t="str">
        <f t="shared" si="4"/>
        <v>CAPITAL</v>
      </c>
      <c r="L96" s="9">
        <f>VLOOKUP($A96,[1]Intermediate!A:T,2)</f>
        <v>44127</v>
      </c>
      <c r="M96" t="str">
        <f t="shared" si="5"/>
        <v>BOTH</v>
      </c>
      <c r="N96" s="10">
        <f t="shared" si="6"/>
        <v>0.79999999999999993</v>
      </c>
      <c r="O96" s="10">
        <f t="shared" si="6"/>
        <v>9.9999999999999992E-2</v>
      </c>
      <c r="P96" s="10">
        <f t="shared" si="6"/>
        <v>9.9999999999999992E-2</v>
      </c>
      <c r="Q96" s="11">
        <f t="shared" si="7"/>
        <v>3429</v>
      </c>
    </row>
    <row r="97" spans="1:17" ht="15" customHeight="1" x14ac:dyDescent="0.3">
      <c r="A97" s="5">
        <f>[1]Intermediate!A97</f>
        <v>2000043408</v>
      </c>
      <c r="B97" s="6">
        <f>VLOOKUP($D97,'[1]Counties Systems Crosswalk'!C:E,3)</f>
        <v>3</v>
      </c>
      <c r="C97" s="7" t="str">
        <f>VLOOKUP($A97,[1]Intermediate!A:T,3)</f>
        <v>PENDER ADULT SERVICES, INC.</v>
      </c>
      <c r="D97" s="7">
        <f>VLOOKUP($C97,[1]Claims!A:B,2,FALSE)</f>
        <v>1054</v>
      </c>
      <c r="E97" t="str">
        <f>VLOOKUP($D97,'[1]Counties Systems Crosswalk'!C:D,2)</f>
        <v>Pender</v>
      </c>
      <c r="F97" t="str">
        <f>VLOOKUP($A97,[1]Intermediate!A:T,5)</f>
        <v>P2021_CAPITAL</v>
      </c>
      <c r="G97" s="8">
        <f>VLOOKUP($A97,[1]Intermediate!A:T,10)</f>
        <v>53100</v>
      </c>
      <c r="H97" s="8">
        <f>VLOOKUP($A97,[1]Intermediate!A:T,10)*[1]Intermediate!Q97/100</f>
        <v>42480</v>
      </c>
      <c r="I97" s="8">
        <f>VLOOKUP($A97,[1]Intermediate!A:T,10)*[1]Intermediate!R97/100</f>
        <v>5310</v>
      </c>
      <c r="J97" s="8">
        <f>VLOOKUP($A97,[1]Intermediate!A:T,10)*[1]Intermediate!S97/100</f>
        <v>5310</v>
      </c>
      <c r="K97" t="str">
        <f t="shared" si="4"/>
        <v>CAPITAL</v>
      </c>
      <c r="L97" s="9">
        <f>VLOOKUP($A97,[1]Intermediate!A:T,2)</f>
        <v>44127</v>
      </c>
      <c r="M97" t="str">
        <f t="shared" si="5"/>
        <v>BOTH</v>
      </c>
      <c r="N97" s="10">
        <f t="shared" si="6"/>
        <v>0.8</v>
      </c>
      <c r="O97" s="10">
        <f t="shared" si="6"/>
        <v>0.1</v>
      </c>
      <c r="P97" s="10">
        <f t="shared" si="6"/>
        <v>0.1</v>
      </c>
      <c r="Q97" s="11">
        <f t="shared" si="7"/>
        <v>53100</v>
      </c>
    </row>
    <row r="98" spans="1:17" ht="15" customHeight="1" x14ac:dyDescent="0.3">
      <c r="A98" s="5">
        <f>[1]Intermediate!A98</f>
        <v>2000043409</v>
      </c>
      <c r="B98" s="6">
        <f>VLOOKUP($D98,'[1]Counties Systems Crosswalk'!C:E,3)</f>
        <v>6</v>
      </c>
      <c r="C98" s="7" t="str">
        <f>VLOOKUP($A98,[1]Intermediate!A:T,3)</f>
        <v>ROBESON COUNTY</v>
      </c>
      <c r="D98" s="7">
        <f>VLOOKUP($C98,[1]Claims!A:B,2,FALSE)</f>
        <v>1060</v>
      </c>
      <c r="E98" t="str">
        <f>VLOOKUP($D98,'[1]Counties Systems Crosswalk'!C:D,2)</f>
        <v>Robeson</v>
      </c>
      <c r="F98" t="str">
        <f>VLOOKUP($A98,[1]Intermediate!A:T,5)</f>
        <v>P2021_CAPITAL</v>
      </c>
      <c r="G98" s="8">
        <f>VLOOKUP($A98,[1]Intermediate!A:T,10)</f>
        <v>3509</v>
      </c>
      <c r="H98" s="8">
        <f>VLOOKUP($A98,[1]Intermediate!A:T,10)*[1]Intermediate!Q98/100</f>
        <v>2807.2</v>
      </c>
      <c r="I98" s="8">
        <f>VLOOKUP($A98,[1]Intermediate!A:T,10)*[1]Intermediate!R98/100</f>
        <v>350.9</v>
      </c>
      <c r="J98" s="8">
        <f>VLOOKUP($A98,[1]Intermediate!A:T,10)*[1]Intermediate!S98/100</f>
        <v>350.9</v>
      </c>
      <c r="K98" t="str">
        <f t="shared" si="4"/>
        <v>CAPITAL</v>
      </c>
      <c r="L98" s="9">
        <f>VLOOKUP($A98,[1]Intermediate!A:T,2)</f>
        <v>44127</v>
      </c>
      <c r="M98" t="str">
        <f t="shared" si="5"/>
        <v>BOTH</v>
      </c>
      <c r="N98" s="10">
        <f t="shared" si="6"/>
        <v>0.79999999999999993</v>
      </c>
      <c r="O98" s="10">
        <f t="shared" si="6"/>
        <v>9.9999999999999992E-2</v>
      </c>
      <c r="P98" s="10">
        <f t="shared" si="6"/>
        <v>9.9999999999999992E-2</v>
      </c>
      <c r="Q98" s="11">
        <f t="shared" si="7"/>
        <v>3509</v>
      </c>
    </row>
    <row r="99" spans="1:17" ht="15" customHeight="1" x14ac:dyDescent="0.3">
      <c r="A99" s="5">
        <f>[1]Intermediate!A99</f>
        <v>2000043410</v>
      </c>
      <c r="B99" s="6">
        <f>VLOOKUP($D99,'[1]Counties Systems Crosswalk'!C:E,3)</f>
        <v>6</v>
      </c>
      <c r="C99" s="7" t="str">
        <f>VLOOKUP($A99,[1]Intermediate!A:T,3)</f>
        <v>ROBESON COUNTY</v>
      </c>
      <c r="D99" s="7">
        <f>VLOOKUP($C99,[1]Claims!A:B,2,FALSE)</f>
        <v>1060</v>
      </c>
      <c r="E99" t="str">
        <f>VLOOKUP($D99,'[1]Counties Systems Crosswalk'!C:D,2)</f>
        <v>Robeson</v>
      </c>
      <c r="F99" t="str">
        <f>VLOOKUP($A99,[1]Intermediate!A:T,5)</f>
        <v>P2021_CAPITAL</v>
      </c>
      <c r="G99" s="8">
        <f>VLOOKUP($A99,[1]Intermediate!A:T,10)</f>
        <v>13075</v>
      </c>
      <c r="H99" s="8">
        <f>VLOOKUP($A99,[1]Intermediate!A:T,10)*[1]Intermediate!Q99/100</f>
        <v>10460</v>
      </c>
      <c r="I99" s="8">
        <f>VLOOKUP($A99,[1]Intermediate!A:T,10)*[1]Intermediate!R99/100</f>
        <v>1307.5</v>
      </c>
      <c r="J99" s="8">
        <f>VLOOKUP($A99,[1]Intermediate!A:T,10)*[1]Intermediate!S99/100</f>
        <v>1307.5</v>
      </c>
      <c r="K99" t="str">
        <f t="shared" si="4"/>
        <v>CAPITAL</v>
      </c>
      <c r="L99" s="9">
        <f>VLOOKUP($A99,[1]Intermediate!A:T,2)</f>
        <v>44127</v>
      </c>
      <c r="M99" t="str">
        <f t="shared" si="5"/>
        <v>BOTH</v>
      </c>
      <c r="N99" s="10">
        <f t="shared" si="6"/>
        <v>0.8</v>
      </c>
      <c r="O99" s="10">
        <f t="shared" si="6"/>
        <v>0.1</v>
      </c>
      <c r="P99" s="10">
        <f t="shared" si="6"/>
        <v>0.1</v>
      </c>
      <c r="Q99" s="11">
        <f t="shared" si="7"/>
        <v>13075</v>
      </c>
    </row>
    <row r="100" spans="1:17" ht="15" customHeight="1" x14ac:dyDescent="0.3">
      <c r="A100" s="5">
        <f>[1]Intermediate!A100</f>
        <v>2000043411</v>
      </c>
      <c r="B100" s="6">
        <f>VLOOKUP($D100,'[1]Counties Systems Crosswalk'!C:E,3)</f>
        <v>6</v>
      </c>
      <c r="C100" s="7" t="str">
        <f>VLOOKUP($A100,[1]Intermediate!A:T,3)</f>
        <v>ROBESON COUNTY</v>
      </c>
      <c r="D100" s="7">
        <f>VLOOKUP($C100,[1]Claims!A:B,2,FALSE)</f>
        <v>1060</v>
      </c>
      <c r="E100" t="str">
        <f>VLOOKUP($D100,'[1]Counties Systems Crosswalk'!C:D,2)</f>
        <v>Robeson</v>
      </c>
      <c r="F100" t="str">
        <f>VLOOKUP($A100,[1]Intermediate!A:T,5)</f>
        <v>P2021_CAPITAL</v>
      </c>
      <c r="G100" s="8">
        <f>VLOOKUP($A100,[1]Intermediate!A:T,10)</f>
        <v>87300</v>
      </c>
      <c r="H100" s="8">
        <f>VLOOKUP($A100,[1]Intermediate!A:T,10)*[1]Intermediate!Q100/100</f>
        <v>69840</v>
      </c>
      <c r="I100" s="8">
        <f>VLOOKUP($A100,[1]Intermediate!A:T,10)*[1]Intermediate!R100/100</f>
        <v>8730</v>
      </c>
      <c r="J100" s="8">
        <f>VLOOKUP($A100,[1]Intermediate!A:T,10)*[1]Intermediate!S100/100</f>
        <v>8730</v>
      </c>
      <c r="K100" t="str">
        <f t="shared" si="4"/>
        <v>CAPITAL</v>
      </c>
      <c r="L100" s="9">
        <f>VLOOKUP($A100,[1]Intermediate!A:T,2)</f>
        <v>44127</v>
      </c>
      <c r="M100" t="str">
        <f t="shared" si="5"/>
        <v>BOTH</v>
      </c>
      <c r="N100" s="10">
        <f t="shared" si="6"/>
        <v>0.8</v>
      </c>
      <c r="O100" s="10">
        <f t="shared" si="6"/>
        <v>0.1</v>
      </c>
      <c r="P100" s="10">
        <f t="shared" si="6"/>
        <v>0.1</v>
      </c>
      <c r="Q100" s="11">
        <f t="shared" si="7"/>
        <v>87300</v>
      </c>
    </row>
    <row r="101" spans="1:17" ht="15" customHeight="1" x14ac:dyDescent="0.3">
      <c r="A101" s="5">
        <f>[1]Intermediate!A101</f>
        <v>2000043412</v>
      </c>
      <c r="B101" s="6">
        <f>VLOOKUP($D101,'[1]Counties Systems Crosswalk'!C:E,3)</f>
        <v>8</v>
      </c>
      <c r="C101" s="7" t="str">
        <f>VLOOKUP($A101,[1]Intermediate!A:T,3)</f>
        <v>COUNTY OF LEE</v>
      </c>
      <c r="D101" s="7">
        <f>VLOOKUP($C101,[1]Claims!A:B,2,FALSE)</f>
        <v>1041</v>
      </c>
      <c r="E101" t="str">
        <f>VLOOKUP($D101,'[1]Counties Systems Crosswalk'!C:D,2)</f>
        <v>Lee</v>
      </c>
      <c r="F101" t="str">
        <f>VLOOKUP($A101,[1]Intermediate!A:T,5)</f>
        <v>P2021_CAPITAL</v>
      </c>
      <c r="G101" s="8">
        <f>VLOOKUP($A101,[1]Intermediate!A:T,10)</f>
        <v>44050</v>
      </c>
      <c r="H101" s="8">
        <f>VLOOKUP($A101,[1]Intermediate!A:T,10)*[1]Intermediate!Q101/100</f>
        <v>35240</v>
      </c>
      <c r="I101" s="8">
        <f>VLOOKUP($A101,[1]Intermediate!A:T,10)*[1]Intermediate!R101/100</f>
        <v>4405</v>
      </c>
      <c r="J101" s="8">
        <f>VLOOKUP($A101,[1]Intermediate!A:T,10)*[1]Intermediate!S101/100</f>
        <v>4405</v>
      </c>
      <c r="K101" t="str">
        <f t="shared" si="4"/>
        <v>CAPITAL</v>
      </c>
      <c r="L101" s="9">
        <f>VLOOKUP($A101,[1]Intermediate!A:T,2)</f>
        <v>44127</v>
      </c>
      <c r="M101" t="str">
        <f t="shared" si="5"/>
        <v>BOTH</v>
      </c>
      <c r="N101" s="10">
        <f t="shared" si="6"/>
        <v>0.8</v>
      </c>
      <c r="O101" s="10">
        <f t="shared" si="6"/>
        <v>0.1</v>
      </c>
      <c r="P101" s="10">
        <f t="shared" si="6"/>
        <v>0.1</v>
      </c>
      <c r="Q101" s="11">
        <f t="shared" si="7"/>
        <v>44050</v>
      </c>
    </row>
    <row r="102" spans="1:17" ht="15" customHeight="1" x14ac:dyDescent="0.3">
      <c r="A102" s="5">
        <f>[1]Intermediate!A102</f>
        <v>2000043413</v>
      </c>
      <c r="B102" s="6">
        <f>VLOOKUP($D102,'[1]Counties Systems Crosswalk'!C:E,3)</f>
        <v>10</v>
      </c>
      <c r="C102" s="7" t="str">
        <f>VLOOKUP($A102,[1]Intermediate!A:T,3)</f>
        <v>ANSON COUNTY</v>
      </c>
      <c r="D102" s="7">
        <f>VLOOKUP($C102,[1]Claims!A:B,2,FALSE)</f>
        <v>1005</v>
      </c>
      <c r="E102" t="str">
        <f>VLOOKUP($D102,'[1]Counties Systems Crosswalk'!C:D,2)</f>
        <v>Anson</v>
      </c>
      <c r="F102" t="str">
        <f>VLOOKUP($A102,[1]Intermediate!A:T,5)</f>
        <v>P2021_CAPITAL</v>
      </c>
      <c r="G102" s="8">
        <f>VLOOKUP($A102,[1]Intermediate!A:T,10)</f>
        <v>3735</v>
      </c>
      <c r="H102" s="8">
        <f>VLOOKUP($A102,[1]Intermediate!A:T,10)*[1]Intermediate!Q102/100</f>
        <v>2988</v>
      </c>
      <c r="I102" s="8">
        <f>VLOOKUP($A102,[1]Intermediate!A:T,10)*[1]Intermediate!R102/100</f>
        <v>373.5</v>
      </c>
      <c r="J102" s="8">
        <f>VLOOKUP($A102,[1]Intermediate!A:T,10)*[1]Intermediate!S102/100</f>
        <v>373.5</v>
      </c>
      <c r="K102" t="str">
        <f t="shared" si="4"/>
        <v>CAPITAL</v>
      </c>
      <c r="L102" s="9">
        <f>VLOOKUP($A102,[1]Intermediate!A:T,2)</f>
        <v>44127</v>
      </c>
      <c r="M102" t="str">
        <f t="shared" si="5"/>
        <v>BOTH</v>
      </c>
      <c r="N102" s="10">
        <f t="shared" si="6"/>
        <v>0.8</v>
      </c>
      <c r="O102" s="10">
        <f t="shared" si="6"/>
        <v>0.1</v>
      </c>
      <c r="P102" s="10">
        <f t="shared" si="6"/>
        <v>0.1</v>
      </c>
      <c r="Q102" s="11">
        <f t="shared" si="7"/>
        <v>3735</v>
      </c>
    </row>
    <row r="103" spans="1:17" ht="15" customHeight="1" x14ac:dyDescent="0.3">
      <c r="A103" s="5">
        <f>[1]Intermediate!A103</f>
        <v>2000043414</v>
      </c>
      <c r="B103" s="6">
        <f>VLOOKUP($D103,'[1]Counties Systems Crosswalk'!C:E,3)</f>
        <v>1</v>
      </c>
      <c r="C103" s="7" t="str">
        <f>VLOOKUP($A103,[1]Intermediate!A:T,3)</f>
        <v>MARTIN COUNTY</v>
      </c>
      <c r="D103" s="7">
        <f>VLOOKUP($C103,[1]Claims!A:B,2,FALSE)</f>
        <v>1046</v>
      </c>
      <c r="E103" t="str">
        <f>VLOOKUP($D103,'[1]Counties Systems Crosswalk'!C:D,2)</f>
        <v>Martin</v>
      </c>
      <c r="F103" t="str">
        <f>VLOOKUP($A103,[1]Intermediate!A:T,5)</f>
        <v>P2021_5311_ADMIN</v>
      </c>
      <c r="G103" s="8">
        <f>VLOOKUP($A103,[1]Intermediate!A:T,10)</f>
        <v>106982</v>
      </c>
      <c r="H103" s="8">
        <f>VLOOKUP($A103,[1]Intermediate!A:T,10)*[1]Intermediate!Q103/100</f>
        <v>85585.600000000006</v>
      </c>
      <c r="I103" s="8">
        <f>VLOOKUP($A103,[1]Intermediate!A:T,10)*[1]Intermediate!R103/100</f>
        <v>5349.1</v>
      </c>
      <c r="J103" s="8">
        <f>VLOOKUP($A103,[1]Intermediate!A:T,10)*[1]Intermediate!S103/100</f>
        <v>16047.3</v>
      </c>
      <c r="K103" t="str">
        <f t="shared" si="4"/>
        <v/>
      </c>
      <c r="L103" s="9">
        <f>VLOOKUP($A103,[1]Intermediate!A:T,2)</f>
        <v>44127</v>
      </c>
      <c r="M103" t="str">
        <f t="shared" si="5"/>
        <v>BOTH</v>
      </c>
      <c r="N103" s="10">
        <f t="shared" si="6"/>
        <v>0.8</v>
      </c>
      <c r="O103" s="10">
        <f t="shared" si="6"/>
        <v>0.05</v>
      </c>
      <c r="P103" s="10">
        <f t="shared" si="6"/>
        <v>0.15</v>
      </c>
      <c r="Q103" s="11">
        <f t="shared" si="7"/>
        <v>106982.00000000001</v>
      </c>
    </row>
    <row r="104" spans="1:17" ht="15" customHeight="1" x14ac:dyDescent="0.3">
      <c r="A104" s="5">
        <f>[1]Intermediate!A104</f>
        <v>2000043415</v>
      </c>
      <c r="B104" s="6">
        <f>VLOOKUP($D104,'[1]Counties Systems Crosswalk'!C:E,3)</f>
        <v>8</v>
      </c>
      <c r="C104" s="7" t="str">
        <f>VLOOKUP($A104,[1]Intermediate!A:T,3)</f>
        <v>CHATHAM COUNTY COUNCIL ON AGING</v>
      </c>
      <c r="D104" s="7">
        <f>VLOOKUP($C104,[1]Claims!A:B,2,FALSE)</f>
        <v>1016</v>
      </c>
      <c r="E104" t="str">
        <f>VLOOKUP($D104,'[1]Counties Systems Crosswalk'!C:D,2)</f>
        <v>Chatham</v>
      </c>
      <c r="F104" t="str">
        <f>VLOOKUP($A104,[1]Intermediate!A:T,5)</f>
        <v>P2021_5310_CAPITAL</v>
      </c>
      <c r="G104" s="8">
        <f>VLOOKUP($A104,[1]Intermediate!A:T,10)</f>
        <v>279000</v>
      </c>
      <c r="H104" s="8">
        <f>VLOOKUP($A104,[1]Intermediate!A:T,10)*[1]Intermediate!Q104/100</f>
        <v>223200</v>
      </c>
      <c r="I104" s="8">
        <f>VLOOKUP($A104,[1]Intermediate!A:T,10)*[1]Intermediate!R104/100</f>
        <v>27900</v>
      </c>
      <c r="J104" s="8">
        <f>VLOOKUP($A104,[1]Intermediate!A:T,10)*[1]Intermediate!S104/100</f>
        <v>27900</v>
      </c>
      <c r="K104" t="str">
        <f t="shared" si="4"/>
        <v>CAPITAL</v>
      </c>
      <c r="L104" s="9">
        <f>VLOOKUP($A104,[1]Intermediate!A:T,2)</f>
        <v>44127</v>
      </c>
      <c r="M104" t="str">
        <f t="shared" si="5"/>
        <v>BOTH</v>
      </c>
      <c r="N104" s="10">
        <f t="shared" si="6"/>
        <v>0.8</v>
      </c>
      <c r="O104" s="10">
        <f t="shared" si="6"/>
        <v>0.1</v>
      </c>
      <c r="P104" s="10">
        <f t="shared" si="6"/>
        <v>0.1</v>
      </c>
      <c r="Q104" s="11">
        <f t="shared" si="7"/>
        <v>279000</v>
      </c>
    </row>
    <row r="105" spans="1:17" ht="15" customHeight="1" x14ac:dyDescent="0.3">
      <c r="A105" s="5">
        <f>[1]Intermediate!A105</f>
        <v>2000043416</v>
      </c>
      <c r="B105" s="6" t="e">
        <f>VLOOKUP($D105,'[1]Counties Systems Crosswalk'!C:E,3)</f>
        <v>#N/A</v>
      </c>
      <c r="C105" s="7" t="str">
        <f>VLOOKUP($A105,[1]Intermediate!A:T,3)</f>
        <v>WACCAMAW REGIONAL COUNCIL OF</v>
      </c>
      <c r="D105" s="7">
        <f>VLOOKUP($C105,[1]Claims!A:B,2,FALSE)</f>
        <v>2001</v>
      </c>
      <c r="E105" t="str">
        <f>VLOOKUP($D105,'[1]Counties Systems Crosswalk'!C:D,2)</f>
        <v>South Carolina</v>
      </c>
      <c r="F105" t="str">
        <f>VLOOKUP($A105,[1]Intermediate!A:T,5)</f>
        <v>P2021_5303_PLANNING</v>
      </c>
      <c r="G105" s="8">
        <f>VLOOKUP($A105,[1]Intermediate!A:T,10)</f>
        <v>19432</v>
      </c>
      <c r="H105" s="8">
        <f>VLOOKUP($A105,[1]Intermediate!A:T,10)*[1]Intermediate!Q105/100</f>
        <v>15545.6</v>
      </c>
      <c r="I105" s="8">
        <f>VLOOKUP($A105,[1]Intermediate!A:T,10)*[1]Intermediate!R105/100</f>
        <v>1943.2</v>
      </c>
      <c r="J105" s="8">
        <f>VLOOKUP($A105,[1]Intermediate!A:T,10)*[1]Intermediate!S105/100</f>
        <v>1943.2</v>
      </c>
      <c r="K105" t="str">
        <f t="shared" si="4"/>
        <v/>
      </c>
      <c r="L105" s="9">
        <f>VLOOKUP($A105,[1]Intermediate!A:T,2)</f>
        <v>44127</v>
      </c>
      <c r="M105" t="str">
        <f t="shared" si="5"/>
        <v>BOTH</v>
      </c>
      <c r="N105" s="10">
        <f t="shared" si="6"/>
        <v>0.8</v>
      </c>
      <c r="O105" s="10">
        <f t="shared" si="6"/>
        <v>0.1</v>
      </c>
      <c r="P105" s="10">
        <f t="shared" si="6"/>
        <v>0.1</v>
      </c>
      <c r="Q105" s="11">
        <f t="shared" si="7"/>
        <v>19432</v>
      </c>
    </row>
    <row r="106" spans="1:17" ht="15" customHeight="1" x14ac:dyDescent="0.3">
      <c r="A106" s="5">
        <f>[1]Intermediate!A106</f>
        <v>2000043417</v>
      </c>
      <c r="B106" s="6">
        <f>VLOOKUP($D106,'[1]Counties Systems Crosswalk'!C:E,3)</f>
        <v>9</v>
      </c>
      <c r="C106" s="7" t="str">
        <f>VLOOKUP($A106,[1]Intermediate!A:T,3)</f>
        <v>THE WORKSHOP OF DAVIDSON INC</v>
      </c>
      <c r="D106" s="7">
        <f>VLOOKUP($C106,[1]Claims!A:B,2,FALSE)</f>
        <v>1027</v>
      </c>
      <c r="E106" t="str">
        <f>VLOOKUP($D106,'[1]Counties Systems Crosswalk'!C:D,2)</f>
        <v>Davidson</v>
      </c>
      <c r="F106" t="str">
        <f>VLOOKUP($A106,[1]Intermediate!A:T,5)</f>
        <v>P2021_5310_CAPITAL</v>
      </c>
      <c r="G106" s="8">
        <f>VLOOKUP($A106,[1]Intermediate!A:T,10)</f>
        <v>108000</v>
      </c>
      <c r="H106" s="8">
        <f>VLOOKUP($A106,[1]Intermediate!A:T,10)*[1]Intermediate!Q106/100</f>
        <v>86400</v>
      </c>
      <c r="I106" s="8">
        <f>VLOOKUP($A106,[1]Intermediate!A:T,10)*[1]Intermediate!R106/100</f>
        <v>10800</v>
      </c>
      <c r="J106" s="8">
        <f>VLOOKUP($A106,[1]Intermediate!A:T,10)*[1]Intermediate!S106/100</f>
        <v>10800</v>
      </c>
      <c r="K106" t="str">
        <f t="shared" si="4"/>
        <v>CAPITAL</v>
      </c>
      <c r="L106" s="9">
        <f>VLOOKUP($A106,[1]Intermediate!A:T,2)</f>
        <v>44127</v>
      </c>
      <c r="M106" t="str">
        <f t="shared" si="5"/>
        <v>BOTH</v>
      </c>
      <c r="N106" s="10">
        <f t="shared" si="6"/>
        <v>0.8</v>
      </c>
      <c r="O106" s="10">
        <f t="shared" si="6"/>
        <v>0.1</v>
      </c>
      <c r="P106" s="10">
        <f t="shared" si="6"/>
        <v>0.1</v>
      </c>
      <c r="Q106" s="11">
        <f t="shared" si="7"/>
        <v>108000</v>
      </c>
    </row>
    <row r="107" spans="1:17" ht="15" customHeight="1" x14ac:dyDescent="0.3">
      <c r="A107" s="5">
        <f>[1]Intermediate!A107</f>
        <v>2000043418</v>
      </c>
      <c r="B107" s="6">
        <f>VLOOKUP($D107,'[1]Counties Systems Crosswalk'!C:E,3)</f>
        <v>13</v>
      </c>
      <c r="C107" s="7" t="str">
        <f>VLOOKUP($A107,[1]Intermediate!A:T,3)</f>
        <v>RUTHERFORD COUNTY</v>
      </c>
      <c r="D107" s="7">
        <f>VLOOKUP($C107,[1]Claims!A:B,2,FALSE)</f>
        <v>1062</v>
      </c>
      <c r="E107" t="str">
        <f>VLOOKUP($D107,'[1]Counties Systems Crosswalk'!C:D,2)</f>
        <v>Rutherford</v>
      </c>
      <c r="F107" t="str">
        <f>VLOOKUP($A107,[1]Intermediate!A:T,5)</f>
        <v>P2021_5311_ADMIN</v>
      </c>
      <c r="G107" s="8">
        <f>VLOOKUP($A107,[1]Intermediate!A:T,10)</f>
        <v>236078</v>
      </c>
      <c r="H107" s="8">
        <f>VLOOKUP($A107,[1]Intermediate!A:T,10)*[1]Intermediate!Q107/100</f>
        <v>188862.4</v>
      </c>
      <c r="I107" s="8">
        <f>VLOOKUP($A107,[1]Intermediate!A:T,10)*[1]Intermediate!R107/100</f>
        <v>11803.9</v>
      </c>
      <c r="J107" s="8">
        <f>VLOOKUP($A107,[1]Intermediate!A:T,10)*[1]Intermediate!S107/100</f>
        <v>35411.699999999997</v>
      </c>
      <c r="K107" t="str">
        <f t="shared" si="4"/>
        <v/>
      </c>
      <c r="L107" s="9">
        <f>VLOOKUP($A107,[1]Intermediate!A:T,2)</f>
        <v>44127</v>
      </c>
      <c r="M107" t="str">
        <f t="shared" si="5"/>
        <v>BOTH</v>
      </c>
      <c r="N107" s="10">
        <f t="shared" si="6"/>
        <v>0.79999999999999993</v>
      </c>
      <c r="O107" s="10">
        <f t="shared" si="6"/>
        <v>4.9999999999999996E-2</v>
      </c>
      <c r="P107" s="10">
        <f t="shared" si="6"/>
        <v>0.15</v>
      </c>
      <c r="Q107" s="11">
        <f t="shared" si="7"/>
        <v>236078</v>
      </c>
    </row>
    <row r="108" spans="1:17" ht="15" customHeight="1" x14ac:dyDescent="0.3">
      <c r="A108" s="5">
        <f>[1]Intermediate!A108</f>
        <v>2000043419</v>
      </c>
      <c r="B108" s="6">
        <f>VLOOKUP($D108,'[1]Counties Systems Crosswalk'!C:E,3)</f>
        <v>11</v>
      </c>
      <c r="C108" s="7" t="str">
        <f>VLOOKUP($A108,[1]Intermediate!A:T,3)</f>
        <v>AVERY COUNTY TRANSPORTATION</v>
      </c>
      <c r="D108" s="7">
        <f>VLOOKUP($C108,[1]Claims!A:B,2,FALSE)</f>
        <v>1008</v>
      </c>
      <c r="E108" t="str">
        <f>VLOOKUP($D108,'[1]Counties Systems Crosswalk'!C:D,2)</f>
        <v>Avery</v>
      </c>
      <c r="F108" t="str">
        <f>VLOOKUP($A108,[1]Intermediate!A:T,5)</f>
        <v>P2021_5311_ADMIN</v>
      </c>
      <c r="G108" s="8">
        <f>VLOOKUP($A108,[1]Intermediate!A:T,10)</f>
        <v>140486</v>
      </c>
      <c r="H108" s="8">
        <f>VLOOKUP($A108,[1]Intermediate!A:T,10)*[1]Intermediate!Q108/100</f>
        <v>112388.8</v>
      </c>
      <c r="I108" s="8">
        <f>VLOOKUP($A108,[1]Intermediate!A:T,10)*[1]Intermediate!R108/100</f>
        <v>7024.3</v>
      </c>
      <c r="J108" s="8">
        <f>VLOOKUP($A108,[1]Intermediate!A:T,10)*[1]Intermediate!S108/100</f>
        <v>21072.9</v>
      </c>
      <c r="K108" t="str">
        <f t="shared" si="4"/>
        <v/>
      </c>
      <c r="L108" s="9">
        <f>VLOOKUP($A108,[1]Intermediate!A:T,2)</f>
        <v>44127</v>
      </c>
      <c r="M108" t="str">
        <f t="shared" si="5"/>
        <v>BOTH</v>
      </c>
      <c r="N108" s="10">
        <f t="shared" si="6"/>
        <v>0.8</v>
      </c>
      <c r="O108" s="10">
        <f t="shared" si="6"/>
        <v>0.05</v>
      </c>
      <c r="P108" s="10">
        <f t="shared" si="6"/>
        <v>0.15000000000000002</v>
      </c>
      <c r="Q108" s="11">
        <f t="shared" si="7"/>
        <v>140486</v>
      </c>
    </row>
    <row r="109" spans="1:17" ht="15" hidden="1" customHeight="1" x14ac:dyDescent="0.3">
      <c r="A109" s="5">
        <f>[1]Intermediate!A109</f>
        <v>2000043420</v>
      </c>
      <c r="B109" s="6">
        <f>VLOOKUP($D109,'[1]Counties Systems Crosswalk'!C:E,3)</f>
        <v>11</v>
      </c>
      <c r="C109" s="7" t="str">
        <f>VLOOKUP($A109,[1]Intermediate!A:T,3)</f>
        <v>APPALCART</v>
      </c>
      <c r="D109" s="7">
        <f>VLOOKUP($C109,[1]Claims!A:B,2,FALSE)</f>
        <v>1006</v>
      </c>
      <c r="E109" t="str">
        <f>VLOOKUP($D109,'[1]Counties Systems Crosswalk'!C:D,2)</f>
        <v>Watauga</v>
      </c>
      <c r="F109" t="str">
        <f>VLOOKUP($A109,[1]Intermediate!A:T,5)</f>
        <v>P2021_5311_OPERATING</v>
      </c>
      <c r="G109" s="8">
        <f>VLOOKUP($A109,[1]Intermediate!A:T,10)</f>
        <v>0</v>
      </c>
      <c r="H109" s="8">
        <f>VLOOKUP($A109,[1]Intermediate!A:T,10)*[1]Intermediate!Q109/100</f>
        <v>0</v>
      </c>
      <c r="I109" s="8">
        <f>VLOOKUP($A109,[1]Intermediate!A:T,10)*[1]Intermediate!R109/100</f>
        <v>0</v>
      </c>
      <c r="J109" s="8">
        <f>VLOOKUP($A109,[1]Intermediate!A:T,10)*[1]Intermediate!S109/100</f>
        <v>0</v>
      </c>
      <c r="K109" t="str">
        <f t="shared" si="4"/>
        <v>OPERATING</v>
      </c>
      <c r="L109" s="9">
        <f>VLOOKUP($A109,[1]Intermediate!A:T,2)</f>
        <v>44127</v>
      </c>
      <c r="M109" t="str">
        <f t="shared" si="5"/>
        <v/>
      </c>
      <c r="N109" s="10" t="e">
        <f t="shared" si="6"/>
        <v>#DIV/0!</v>
      </c>
      <c r="O109" s="10" t="e">
        <f t="shared" si="6"/>
        <v>#DIV/0!</v>
      </c>
      <c r="P109" s="10" t="e">
        <f t="shared" si="6"/>
        <v>#DIV/0!</v>
      </c>
      <c r="Q109" s="11">
        <f t="shared" si="7"/>
        <v>0</v>
      </c>
    </row>
    <row r="110" spans="1:17" ht="15" customHeight="1" x14ac:dyDescent="0.3">
      <c r="A110" s="5">
        <f>[1]Intermediate!A110</f>
        <v>2000043421</v>
      </c>
      <c r="B110" s="6">
        <f>VLOOKUP($D110,'[1]Counties Systems Crosswalk'!C:E,3)</f>
        <v>14</v>
      </c>
      <c r="C110" s="7" t="str">
        <f>VLOOKUP($A110,[1]Intermediate!A:T,3)</f>
        <v>MACON COUNTY</v>
      </c>
      <c r="D110" s="7">
        <f>VLOOKUP($C110,[1]Claims!A:B,2,FALSE)</f>
        <v>1044</v>
      </c>
      <c r="E110" t="str">
        <f>VLOOKUP($D110,'[1]Counties Systems Crosswalk'!C:D,2)</f>
        <v>Macon</v>
      </c>
      <c r="F110" t="str">
        <f>VLOOKUP($A110,[1]Intermediate!A:T,5)</f>
        <v>P2021_5311_ADMIN</v>
      </c>
      <c r="G110" s="8">
        <f>VLOOKUP($A110,[1]Intermediate!A:T,10)</f>
        <v>132693</v>
      </c>
      <c r="H110" s="8">
        <f>VLOOKUP($A110,[1]Intermediate!A:T,10)*[1]Intermediate!Q110/100</f>
        <v>106154.4</v>
      </c>
      <c r="I110" s="8">
        <f>VLOOKUP($A110,[1]Intermediate!A:T,10)*[1]Intermediate!R110/100</f>
        <v>6634.65</v>
      </c>
      <c r="J110" s="8">
        <f>VLOOKUP($A110,[1]Intermediate!A:T,10)*[1]Intermediate!S110/100</f>
        <v>19903.95</v>
      </c>
      <c r="K110" t="str">
        <f t="shared" si="4"/>
        <v/>
      </c>
      <c r="L110" s="9">
        <f>VLOOKUP($A110,[1]Intermediate!A:T,2)</f>
        <v>44127</v>
      </c>
      <c r="M110" t="str">
        <f t="shared" si="5"/>
        <v>BOTH</v>
      </c>
      <c r="N110" s="10">
        <f t="shared" si="6"/>
        <v>0.79999999999999993</v>
      </c>
      <c r="O110" s="10">
        <f t="shared" si="6"/>
        <v>4.9999999999999996E-2</v>
      </c>
      <c r="P110" s="10">
        <f t="shared" si="6"/>
        <v>0.15</v>
      </c>
      <c r="Q110" s="11">
        <f t="shared" si="7"/>
        <v>132693</v>
      </c>
    </row>
    <row r="111" spans="1:17" ht="15" customHeight="1" x14ac:dyDescent="0.3">
      <c r="A111" s="5">
        <f>[1]Intermediate!A111</f>
        <v>2000043422</v>
      </c>
      <c r="B111" s="6">
        <f>VLOOKUP($D111,'[1]Counties Systems Crosswalk'!C:E,3)</f>
        <v>12</v>
      </c>
      <c r="C111" s="7" t="str">
        <f>VLOOKUP($A111,[1]Intermediate!A:T,3)</f>
        <v>TRANSPORTATION ADMINISTRATION</v>
      </c>
      <c r="D111" s="7">
        <f>VLOOKUP($C111,[1]Claims!A:B,2,FALSE)</f>
        <v>1067</v>
      </c>
      <c r="E111" t="str">
        <f>VLOOKUP($D111,'[1]Counties Systems Crosswalk'!C:D,2)</f>
        <v>Cleveland</v>
      </c>
      <c r="F111" t="str">
        <f>VLOOKUP($A111,[1]Intermediate!A:T,5)</f>
        <v>P2021_CAPITAL</v>
      </c>
      <c r="G111" s="8">
        <f>VLOOKUP($A111,[1]Intermediate!A:T,10)</f>
        <v>14165</v>
      </c>
      <c r="H111" s="8">
        <f>VLOOKUP($A111,[1]Intermediate!A:T,10)*[1]Intermediate!Q111/100</f>
        <v>11332</v>
      </c>
      <c r="I111" s="8">
        <f>VLOOKUP($A111,[1]Intermediate!A:T,10)*[1]Intermediate!R111/100</f>
        <v>1416.5</v>
      </c>
      <c r="J111" s="8">
        <f>VLOOKUP($A111,[1]Intermediate!A:T,10)*[1]Intermediate!S111/100</f>
        <v>1416.5</v>
      </c>
      <c r="K111" t="str">
        <f t="shared" si="4"/>
        <v>CAPITAL</v>
      </c>
      <c r="L111" s="9">
        <f>VLOOKUP($A111,[1]Intermediate!A:T,2)</f>
        <v>44127</v>
      </c>
      <c r="M111" t="str">
        <f t="shared" si="5"/>
        <v>BOTH</v>
      </c>
      <c r="N111" s="10">
        <f t="shared" si="6"/>
        <v>0.8</v>
      </c>
      <c r="O111" s="10">
        <f t="shared" si="6"/>
        <v>0.1</v>
      </c>
      <c r="P111" s="10">
        <f t="shared" si="6"/>
        <v>0.1</v>
      </c>
      <c r="Q111" s="11">
        <f t="shared" si="7"/>
        <v>14165</v>
      </c>
    </row>
    <row r="112" spans="1:17" ht="15" customHeight="1" x14ac:dyDescent="0.3">
      <c r="A112" s="5">
        <f>[1]Intermediate!A112</f>
        <v>2000043423</v>
      </c>
      <c r="B112" s="6">
        <f>VLOOKUP($D112,'[1]Counties Systems Crosswalk'!C:E,3)</f>
        <v>12</v>
      </c>
      <c r="C112" s="7" t="str">
        <f>VLOOKUP($A112,[1]Intermediate!A:T,3)</f>
        <v>TRANSPORTATION ADMINISTRATION</v>
      </c>
      <c r="D112" s="7">
        <f>VLOOKUP($C112,[1]Claims!A:B,2,FALSE)</f>
        <v>1067</v>
      </c>
      <c r="E112" t="str">
        <f>VLOOKUP($D112,'[1]Counties Systems Crosswalk'!C:D,2)</f>
        <v>Cleveland</v>
      </c>
      <c r="F112" t="str">
        <f>VLOOKUP($A112,[1]Intermediate!A:T,5)</f>
        <v>P2021_CAPITAL</v>
      </c>
      <c r="G112" s="8">
        <f>VLOOKUP($A112,[1]Intermediate!A:T,10)</f>
        <v>70314</v>
      </c>
      <c r="H112" s="8">
        <f>VLOOKUP($A112,[1]Intermediate!A:T,10)*[1]Intermediate!Q112/100</f>
        <v>56251.199999999997</v>
      </c>
      <c r="I112" s="8">
        <f>VLOOKUP($A112,[1]Intermediate!A:T,10)*[1]Intermediate!R112/100</f>
        <v>7031.4</v>
      </c>
      <c r="J112" s="8">
        <f>VLOOKUP($A112,[1]Intermediate!A:T,10)*[1]Intermediate!S112/100</f>
        <v>7031.4</v>
      </c>
      <c r="K112" t="str">
        <f t="shared" si="4"/>
        <v>CAPITAL</v>
      </c>
      <c r="L112" s="9">
        <f>VLOOKUP($A112,[1]Intermediate!A:T,2)</f>
        <v>44127</v>
      </c>
      <c r="M112" t="str">
        <f t="shared" si="5"/>
        <v>BOTH</v>
      </c>
      <c r="N112" s="10">
        <f t="shared" si="6"/>
        <v>0.79999999999999993</v>
      </c>
      <c r="O112" s="10">
        <f t="shared" si="6"/>
        <v>9.9999999999999992E-2</v>
      </c>
      <c r="P112" s="10">
        <f t="shared" si="6"/>
        <v>9.9999999999999992E-2</v>
      </c>
      <c r="Q112" s="11">
        <f t="shared" si="7"/>
        <v>70314</v>
      </c>
    </row>
    <row r="113" spans="1:17" ht="15" customHeight="1" x14ac:dyDescent="0.3">
      <c r="A113" s="5">
        <f>[1]Intermediate!A113</f>
        <v>2000043424</v>
      </c>
      <c r="B113" s="6">
        <f>VLOOKUP($D113,'[1]Counties Systems Crosswalk'!C:E,3)</f>
        <v>12</v>
      </c>
      <c r="C113" s="7" t="str">
        <f>VLOOKUP($A113,[1]Intermediate!A:T,3)</f>
        <v>TRANSPORTATION ADMINISTRATION</v>
      </c>
      <c r="D113" s="7">
        <f>VLOOKUP($C113,[1]Claims!A:B,2,FALSE)</f>
        <v>1067</v>
      </c>
      <c r="E113" t="str">
        <f>VLOOKUP($D113,'[1]Counties Systems Crosswalk'!C:D,2)</f>
        <v>Cleveland</v>
      </c>
      <c r="F113" t="str">
        <f>VLOOKUP($A113,[1]Intermediate!A:T,5)</f>
        <v>P2021_CAPITAL</v>
      </c>
      <c r="G113" s="8">
        <f>VLOOKUP($A113,[1]Intermediate!A:T,10)</f>
        <v>118799</v>
      </c>
      <c r="H113" s="8">
        <f>VLOOKUP($A113,[1]Intermediate!A:T,10)*[1]Intermediate!Q113/100</f>
        <v>95039.2</v>
      </c>
      <c r="I113" s="8">
        <f>VLOOKUP($A113,[1]Intermediate!A:T,10)*[1]Intermediate!R113/100</f>
        <v>11879.9</v>
      </c>
      <c r="J113" s="8">
        <f>VLOOKUP($A113,[1]Intermediate!A:T,10)*[1]Intermediate!S113/100</f>
        <v>11879.9</v>
      </c>
      <c r="K113" t="str">
        <f t="shared" si="4"/>
        <v>CAPITAL</v>
      </c>
      <c r="L113" s="9">
        <f>VLOOKUP($A113,[1]Intermediate!A:T,2)</f>
        <v>44127</v>
      </c>
      <c r="M113" t="str">
        <f t="shared" si="5"/>
        <v>BOTH</v>
      </c>
      <c r="N113" s="10">
        <f t="shared" si="6"/>
        <v>0.79999999999999993</v>
      </c>
      <c r="O113" s="10">
        <f t="shared" si="6"/>
        <v>9.9999999999999992E-2</v>
      </c>
      <c r="P113" s="10">
        <f t="shared" si="6"/>
        <v>9.9999999999999992E-2</v>
      </c>
      <c r="Q113" s="11">
        <f t="shared" si="7"/>
        <v>118798.99999999999</v>
      </c>
    </row>
    <row r="114" spans="1:17" ht="15" customHeight="1" x14ac:dyDescent="0.3">
      <c r="A114" s="5">
        <f>[1]Intermediate!A114</f>
        <v>2000043425</v>
      </c>
      <c r="B114" s="6">
        <f>VLOOKUP($D114,'[1]Counties Systems Crosswalk'!C:E,3)</f>
        <v>11</v>
      </c>
      <c r="C114" s="7" t="str">
        <f>VLOOKUP($A114,[1]Intermediate!A:T,3)</f>
        <v>APPALCART</v>
      </c>
      <c r="D114" s="7">
        <f>VLOOKUP($C114,[1]Claims!A:B,2,FALSE)</f>
        <v>1006</v>
      </c>
      <c r="E114" t="str">
        <f>VLOOKUP($D114,'[1]Counties Systems Crosswalk'!C:D,2)</f>
        <v>Watauga</v>
      </c>
      <c r="F114" t="str">
        <f>VLOOKUP($A114,[1]Intermediate!A:T,5)</f>
        <v>P2021_5311_ADMIN</v>
      </c>
      <c r="G114" s="8">
        <f>VLOOKUP($A114,[1]Intermediate!A:T,10)</f>
        <v>397055</v>
      </c>
      <c r="H114" s="8">
        <f>VLOOKUP($A114,[1]Intermediate!A:T,10)*[1]Intermediate!Q114/100</f>
        <v>317644</v>
      </c>
      <c r="I114" s="8">
        <f>VLOOKUP($A114,[1]Intermediate!A:T,10)*[1]Intermediate!R114/100</f>
        <v>19852.75</v>
      </c>
      <c r="J114" s="8">
        <f>VLOOKUP($A114,[1]Intermediate!A:T,10)*[1]Intermediate!S114/100</f>
        <v>59558.25</v>
      </c>
      <c r="K114" t="str">
        <f t="shared" si="4"/>
        <v/>
      </c>
      <c r="L114" s="9">
        <f>VLOOKUP($A114,[1]Intermediate!A:T,2)</f>
        <v>44127</v>
      </c>
      <c r="M114" t="str">
        <f t="shared" si="5"/>
        <v>BOTH</v>
      </c>
      <c r="N114" s="10">
        <f t="shared" si="6"/>
        <v>0.8</v>
      </c>
      <c r="O114" s="10">
        <f t="shared" si="6"/>
        <v>0.05</v>
      </c>
      <c r="P114" s="10">
        <f t="shared" si="6"/>
        <v>0.15</v>
      </c>
      <c r="Q114" s="11">
        <f t="shared" si="7"/>
        <v>397055</v>
      </c>
    </row>
    <row r="115" spans="1:17" ht="15" customHeight="1" x14ac:dyDescent="0.3">
      <c r="A115" s="5">
        <f>[1]Intermediate!A115</f>
        <v>2000043426</v>
      </c>
      <c r="B115" s="6">
        <f>VLOOKUP($D115,'[1]Counties Systems Crosswalk'!C:E,3)</f>
        <v>12</v>
      </c>
      <c r="C115" s="7" t="str">
        <f>VLOOKUP($A115,[1]Intermediate!A:T,3)</f>
        <v>TRANSPORTATION ADMINISTRATION</v>
      </c>
      <c r="D115" s="7">
        <f>VLOOKUP($C115,[1]Claims!A:B,2,FALSE)</f>
        <v>1067</v>
      </c>
      <c r="E115" t="str">
        <f>VLOOKUP($D115,'[1]Counties Systems Crosswalk'!C:D,2)</f>
        <v>Cleveland</v>
      </c>
      <c r="F115" t="str">
        <f>VLOOKUP($A115,[1]Intermediate!A:T,5)</f>
        <v>P2021_5311_ADMIN</v>
      </c>
      <c r="G115" s="8">
        <f>VLOOKUP($A115,[1]Intermediate!A:T,10)</f>
        <v>253496</v>
      </c>
      <c r="H115" s="8">
        <f>VLOOKUP($A115,[1]Intermediate!A:T,10)*[1]Intermediate!Q115/100</f>
        <v>202796.79999999999</v>
      </c>
      <c r="I115" s="8">
        <f>VLOOKUP($A115,[1]Intermediate!A:T,10)*[1]Intermediate!R115/100</f>
        <v>12674.8</v>
      </c>
      <c r="J115" s="8">
        <f>VLOOKUP($A115,[1]Intermediate!A:T,10)*[1]Intermediate!S115/100</f>
        <v>38024.400000000001</v>
      </c>
      <c r="K115" t="str">
        <f t="shared" si="4"/>
        <v/>
      </c>
      <c r="L115" s="9">
        <f>VLOOKUP($A115,[1]Intermediate!A:T,2)</f>
        <v>44127</v>
      </c>
      <c r="M115" t="str">
        <f t="shared" si="5"/>
        <v>BOTH</v>
      </c>
      <c r="N115" s="10">
        <f t="shared" si="6"/>
        <v>0.79999999999999993</v>
      </c>
      <c r="O115" s="10">
        <f t="shared" si="6"/>
        <v>4.9999999999999996E-2</v>
      </c>
      <c r="P115" s="10">
        <f t="shared" si="6"/>
        <v>0.15</v>
      </c>
      <c r="Q115" s="11">
        <f t="shared" si="7"/>
        <v>253495.99999999997</v>
      </c>
    </row>
    <row r="116" spans="1:17" ht="15" customHeight="1" x14ac:dyDescent="0.3">
      <c r="A116" s="5">
        <f>[1]Intermediate!A116</f>
        <v>2000043427</v>
      </c>
      <c r="B116" s="6">
        <f>VLOOKUP($D116,'[1]Counties Systems Crosswalk'!C:E,3)</f>
        <v>3</v>
      </c>
      <c r="C116" s="7" t="str">
        <f>VLOOKUP($A116,[1]Intermediate!A:T,3)</f>
        <v>ONSLOW UNITED TRANSIT</v>
      </c>
      <c r="D116" s="7">
        <f>VLOOKUP($C116,[1]Claims!A:B,2,FALSE)</f>
        <v>1051</v>
      </c>
      <c r="E116" t="str">
        <f>VLOOKUP($D116,'[1]Counties Systems Crosswalk'!C:D,2)</f>
        <v>Onslow</v>
      </c>
      <c r="F116" t="str">
        <f>VLOOKUP($A116,[1]Intermediate!A:T,5)</f>
        <v>P2021_5311_ADMIN</v>
      </c>
      <c r="G116" s="8">
        <f>VLOOKUP($A116,[1]Intermediate!A:T,10)</f>
        <v>248548</v>
      </c>
      <c r="H116" s="8">
        <f>VLOOKUP($A116,[1]Intermediate!A:T,10)*[1]Intermediate!Q116/100</f>
        <v>198838.39999999999</v>
      </c>
      <c r="I116" s="8">
        <f>VLOOKUP($A116,[1]Intermediate!A:T,10)*[1]Intermediate!R116/100</f>
        <v>12427.4</v>
      </c>
      <c r="J116" s="8">
        <f>VLOOKUP($A116,[1]Intermediate!A:T,10)*[1]Intermediate!S116/100</f>
        <v>37282.199999999997</v>
      </c>
      <c r="K116" t="str">
        <f t="shared" si="4"/>
        <v/>
      </c>
      <c r="L116" s="9">
        <f>VLOOKUP($A116,[1]Intermediate!A:T,2)</f>
        <v>44127</v>
      </c>
      <c r="M116" t="str">
        <f t="shared" si="5"/>
        <v>BOTH</v>
      </c>
      <c r="N116" s="10">
        <f t="shared" si="6"/>
        <v>0.79999999999999993</v>
      </c>
      <c r="O116" s="10">
        <f t="shared" si="6"/>
        <v>4.9999999999999996E-2</v>
      </c>
      <c r="P116" s="10">
        <f t="shared" si="6"/>
        <v>0.15</v>
      </c>
      <c r="Q116" s="11">
        <f t="shared" si="7"/>
        <v>248548</v>
      </c>
    </row>
    <row r="117" spans="1:17" ht="15" customHeight="1" x14ac:dyDescent="0.3">
      <c r="A117" s="5">
        <f>[1]Intermediate!A117</f>
        <v>2000043428</v>
      </c>
      <c r="B117" s="6">
        <f>VLOOKUP($D117,'[1]Counties Systems Crosswalk'!C:E,3)</f>
        <v>3</v>
      </c>
      <c r="C117" s="7" t="str">
        <f>VLOOKUP($A117,[1]Intermediate!A:T,3)</f>
        <v>ONSLOW UNITED TRANSIT</v>
      </c>
      <c r="D117" s="7">
        <f>VLOOKUP($C117,[1]Claims!A:B,2,FALSE)</f>
        <v>1051</v>
      </c>
      <c r="E117" t="str">
        <f>VLOOKUP($D117,'[1]Counties Systems Crosswalk'!C:D,2)</f>
        <v>Onslow</v>
      </c>
      <c r="F117" t="str">
        <f>VLOOKUP($A117,[1]Intermediate!A:T,5)</f>
        <v>P2021_CAPITAL</v>
      </c>
      <c r="G117" s="8">
        <f>VLOOKUP($A117,[1]Intermediate!A:T,10)</f>
        <v>62797</v>
      </c>
      <c r="H117" s="8">
        <f>VLOOKUP($A117,[1]Intermediate!A:T,10)*[1]Intermediate!Q117/100</f>
        <v>50237.599999999999</v>
      </c>
      <c r="I117" s="8">
        <f>VLOOKUP($A117,[1]Intermediate!A:T,10)*[1]Intermediate!R117/100</f>
        <v>6279.7</v>
      </c>
      <c r="J117" s="8">
        <f>VLOOKUP($A117,[1]Intermediate!A:T,10)*[1]Intermediate!S117/100</f>
        <v>6279.7</v>
      </c>
      <c r="K117" t="str">
        <f t="shared" si="4"/>
        <v>CAPITAL</v>
      </c>
      <c r="L117" s="9">
        <f>VLOOKUP($A117,[1]Intermediate!A:T,2)</f>
        <v>44127</v>
      </c>
      <c r="M117" t="str">
        <f t="shared" si="5"/>
        <v>BOTH</v>
      </c>
      <c r="N117" s="10">
        <f t="shared" si="6"/>
        <v>0.79999999999999993</v>
      </c>
      <c r="O117" s="10">
        <f t="shared" si="6"/>
        <v>9.9999999999999992E-2</v>
      </c>
      <c r="P117" s="10">
        <f t="shared" si="6"/>
        <v>9.9999999999999992E-2</v>
      </c>
      <c r="Q117" s="11">
        <f t="shared" si="7"/>
        <v>62796.999999999993</v>
      </c>
    </row>
    <row r="118" spans="1:17" ht="15" customHeight="1" x14ac:dyDescent="0.3">
      <c r="A118" s="5">
        <f>[1]Intermediate!A118</f>
        <v>2000043429</v>
      </c>
      <c r="B118" s="6">
        <f>VLOOKUP($D118,'[1]Counties Systems Crosswalk'!C:E,3)</f>
        <v>2</v>
      </c>
      <c r="C118" s="7" t="str">
        <f>VLOOKUP($A118,[1]Intermediate!A:T,3)</f>
        <v>CITY OF GREENVILLE</v>
      </c>
      <c r="D118" s="7">
        <f>VLOOKUP($C118,[1]Claims!A:B,2,FALSE)</f>
        <v>1056</v>
      </c>
      <c r="E118" t="str">
        <f>VLOOKUP($D118,'[1]Counties Systems Crosswalk'!C:D,2)</f>
        <v>Pitt</v>
      </c>
      <c r="F118" t="str">
        <f>VLOOKUP($A118,[1]Intermediate!A:T,5)</f>
        <v>P2021_5303_PLANNING</v>
      </c>
      <c r="G118" s="8">
        <f>VLOOKUP($A118,[1]Intermediate!A:T,10)</f>
        <v>48580</v>
      </c>
      <c r="H118" s="8">
        <f>VLOOKUP($A118,[1]Intermediate!A:T,10)*[1]Intermediate!Q118/100</f>
        <v>38864</v>
      </c>
      <c r="I118" s="8">
        <f>VLOOKUP($A118,[1]Intermediate!A:T,10)*[1]Intermediate!R118/100</f>
        <v>4858</v>
      </c>
      <c r="J118" s="8">
        <f>VLOOKUP($A118,[1]Intermediate!A:T,10)*[1]Intermediate!S118/100</f>
        <v>4858</v>
      </c>
      <c r="K118" t="str">
        <f t="shared" si="4"/>
        <v/>
      </c>
      <c r="L118" s="9">
        <f>VLOOKUP($A118,[1]Intermediate!A:T,2)</f>
        <v>44127</v>
      </c>
      <c r="M118" t="str">
        <f t="shared" si="5"/>
        <v>BOTH</v>
      </c>
      <c r="N118" s="10">
        <f t="shared" si="6"/>
        <v>0.8</v>
      </c>
      <c r="O118" s="10">
        <f t="shared" si="6"/>
        <v>0.1</v>
      </c>
      <c r="P118" s="10">
        <f t="shared" si="6"/>
        <v>0.1</v>
      </c>
      <c r="Q118" s="11">
        <f t="shared" si="7"/>
        <v>48580</v>
      </c>
    </row>
    <row r="119" spans="1:17" ht="15" customHeight="1" x14ac:dyDescent="0.3">
      <c r="A119" s="5">
        <f>[1]Intermediate!A119</f>
        <v>2000043430</v>
      </c>
      <c r="B119" s="6">
        <f>VLOOKUP($D119,'[1]Counties Systems Crosswalk'!C:E,3)</f>
        <v>14</v>
      </c>
      <c r="C119" s="7" t="str">
        <f>VLOOKUP($A119,[1]Intermediate!A:T,3)</f>
        <v>SWAIN COUNTY FOCAL POINT</v>
      </c>
      <c r="D119" s="7">
        <f>VLOOKUP($C119,[1]Claims!A:B,2,FALSE)</f>
        <v>1066</v>
      </c>
      <c r="E119" t="str">
        <f>VLOOKUP($D119,'[1]Counties Systems Crosswalk'!C:D,2)</f>
        <v>Swain</v>
      </c>
      <c r="F119" t="str">
        <f>VLOOKUP($A119,[1]Intermediate!A:T,5)</f>
        <v>P2021_5311_ADMIN</v>
      </c>
      <c r="G119" s="8">
        <f>VLOOKUP($A119,[1]Intermediate!A:T,10)</f>
        <v>81455</v>
      </c>
      <c r="H119" s="8">
        <f>VLOOKUP($A119,[1]Intermediate!A:T,10)*[1]Intermediate!Q119/100</f>
        <v>65164</v>
      </c>
      <c r="I119" s="8">
        <f>VLOOKUP($A119,[1]Intermediate!A:T,10)*[1]Intermediate!R119/100</f>
        <v>4072.75</v>
      </c>
      <c r="J119" s="8">
        <f>VLOOKUP($A119,[1]Intermediate!A:T,10)*[1]Intermediate!S119/100</f>
        <v>12218.25</v>
      </c>
      <c r="K119" t="str">
        <f t="shared" si="4"/>
        <v/>
      </c>
      <c r="L119" s="9">
        <f>VLOOKUP($A119,[1]Intermediate!A:T,2)</f>
        <v>44127</v>
      </c>
      <c r="M119" t="str">
        <f t="shared" si="5"/>
        <v>BOTH</v>
      </c>
      <c r="N119" s="10">
        <f t="shared" si="6"/>
        <v>0.8</v>
      </c>
      <c r="O119" s="10">
        <f t="shared" si="6"/>
        <v>0.05</v>
      </c>
      <c r="P119" s="10">
        <f t="shared" si="6"/>
        <v>0.15</v>
      </c>
      <c r="Q119" s="11">
        <f t="shared" si="7"/>
        <v>81455</v>
      </c>
    </row>
    <row r="120" spans="1:17" ht="15" customHeight="1" x14ac:dyDescent="0.3">
      <c r="A120" s="5">
        <f>[1]Intermediate!A120</f>
        <v>2000043431</v>
      </c>
      <c r="B120" s="6">
        <f>VLOOKUP($D120,'[1]Counties Systems Crosswalk'!C:E,3)</f>
        <v>11</v>
      </c>
      <c r="C120" s="7" t="str">
        <f>VLOOKUP($A120,[1]Intermediate!A:T,3)</f>
        <v>WILKES TRANSPORTATION AUTHORITY</v>
      </c>
      <c r="D120" s="7">
        <f>VLOOKUP($C120,[1]Claims!A:B,2,FALSE)</f>
        <v>1074</v>
      </c>
      <c r="E120" t="str">
        <f>VLOOKUP($D120,'[1]Counties Systems Crosswalk'!C:D,2)</f>
        <v>Wilkes</v>
      </c>
      <c r="F120" t="str">
        <f>VLOOKUP($A120,[1]Intermediate!A:T,5)</f>
        <v>P2021_5311_ADMIN</v>
      </c>
      <c r="G120" s="8">
        <f>VLOOKUP($A120,[1]Intermediate!A:T,10)</f>
        <v>240284</v>
      </c>
      <c r="H120" s="8">
        <f>VLOOKUP($A120,[1]Intermediate!A:T,10)*[1]Intermediate!Q120/100</f>
        <v>192227.20000000001</v>
      </c>
      <c r="I120" s="8">
        <f>VLOOKUP($A120,[1]Intermediate!A:T,10)*[1]Intermediate!R120/100</f>
        <v>12014.2</v>
      </c>
      <c r="J120" s="8">
        <f>VLOOKUP($A120,[1]Intermediate!A:T,10)*[1]Intermediate!S120/100</f>
        <v>36042.6</v>
      </c>
      <c r="K120" t="str">
        <f t="shared" si="4"/>
        <v/>
      </c>
      <c r="L120" s="9">
        <f>VLOOKUP($A120,[1]Intermediate!A:T,2)</f>
        <v>44127</v>
      </c>
      <c r="M120" t="str">
        <f t="shared" si="5"/>
        <v>BOTH</v>
      </c>
      <c r="N120" s="10">
        <f t="shared" si="6"/>
        <v>0.8</v>
      </c>
      <c r="O120" s="10">
        <f t="shared" si="6"/>
        <v>0.05</v>
      </c>
      <c r="P120" s="10">
        <f t="shared" si="6"/>
        <v>0.15</v>
      </c>
      <c r="Q120" s="11">
        <f t="shared" si="7"/>
        <v>240284.00000000003</v>
      </c>
    </row>
    <row r="121" spans="1:17" ht="15" customHeight="1" x14ac:dyDescent="0.3">
      <c r="A121" s="5">
        <f>[1]Intermediate!A121</f>
        <v>2000043432</v>
      </c>
      <c r="B121" s="6">
        <f>VLOOKUP($D121,'[1]Counties Systems Crosswalk'!C:E,3)</f>
        <v>12</v>
      </c>
      <c r="C121" s="7" t="str">
        <f>VLOOKUP($A121,[1]Intermediate!A:T,3)</f>
        <v>GASTON COUNTY</v>
      </c>
      <c r="D121" s="7">
        <f>VLOOKUP($C121,[1]Claims!A:B,2,FALSE)</f>
        <v>1029</v>
      </c>
      <c r="E121" t="str">
        <f>VLOOKUP($D121,'[1]Counties Systems Crosswalk'!C:D,2)</f>
        <v>Gaston</v>
      </c>
      <c r="F121" t="str">
        <f>VLOOKUP($A121,[1]Intermediate!A:T,5)</f>
        <v>P2021_5311_ADMIN</v>
      </c>
      <c r="G121" s="8">
        <f>VLOOKUP($A121,[1]Intermediate!A:T,10)</f>
        <v>163930</v>
      </c>
      <c r="H121" s="8">
        <f>VLOOKUP($A121,[1]Intermediate!A:T,10)*[1]Intermediate!Q121/100</f>
        <v>131144</v>
      </c>
      <c r="I121" s="8">
        <f>VLOOKUP($A121,[1]Intermediate!A:T,10)*[1]Intermediate!R121/100</f>
        <v>8196.5</v>
      </c>
      <c r="J121" s="8">
        <f>VLOOKUP($A121,[1]Intermediate!A:T,10)*[1]Intermediate!S121/100</f>
        <v>24589.5</v>
      </c>
      <c r="K121" t="str">
        <f t="shared" si="4"/>
        <v/>
      </c>
      <c r="L121" s="9">
        <f>VLOOKUP($A121,[1]Intermediate!A:T,2)</f>
        <v>44127</v>
      </c>
      <c r="M121" t="str">
        <f t="shared" si="5"/>
        <v>BOTH</v>
      </c>
      <c r="N121" s="10">
        <f t="shared" si="6"/>
        <v>0.8</v>
      </c>
      <c r="O121" s="10">
        <f t="shared" si="6"/>
        <v>0.05</v>
      </c>
      <c r="P121" s="10">
        <f t="shared" si="6"/>
        <v>0.15</v>
      </c>
      <c r="Q121" s="11">
        <f t="shared" si="7"/>
        <v>163930</v>
      </c>
    </row>
    <row r="122" spans="1:17" ht="15" customHeight="1" x14ac:dyDescent="0.3">
      <c r="A122" s="5">
        <f>[1]Intermediate!A122</f>
        <v>2000043433</v>
      </c>
      <c r="B122" s="6">
        <f>VLOOKUP($D122,'[1]Counties Systems Crosswalk'!C:E,3)</f>
        <v>14</v>
      </c>
      <c r="C122" s="7" t="str">
        <f>VLOOKUP($A122,[1]Intermediate!A:T,3)</f>
        <v>WESTERN CAROLINA COMMUNITY</v>
      </c>
      <c r="D122" s="7">
        <f>VLOOKUP($C122,[1]Claims!A:B,2,FALSE)</f>
        <v>1072</v>
      </c>
      <c r="E122" t="str">
        <f>VLOOKUP($D122,'[1]Counties Systems Crosswalk'!C:D,2)</f>
        <v>Henderson</v>
      </c>
      <c r="F122" t="str">
        <f>VLOOKUP($A122,[1]Intermediate!A:T,5)</f>
        <v>P2021_5311_ADMIN</v>
      </c>
      <c r="G122" s="8">
        <f>VLOOKUP($A122,[1]Intermediate!A:T,10)</f>
        <v>138008</v>
      </c>
      <c r="H122" s="8">
        <f>VLOOKUP($A122,[1]Intermediate!A:T,10)*[1]Intermediate!Q122/100</f>
        <v>110406.39999999999</v>
      </c>
      <c r="I122" s="8">
        <f>VLOOKUP($A122,[1]Intermediate!A:T,10)*[1]Intermediate!R122/100</f>
        <v>6900.4</v>
      </c>
      <c r="J122" s="8">
        <f>VLOOKUP($A122,[1]Intermediate!A:T,10)*[1]Intermediate!S122/100</f>
        <v>20701.2</v>
      </c>
      <c r="K122" t="str">
        <f t="shared" si="4"/>
        <v/>
      </c>
      <c r="L122" s="9">
        <f>VLOOKUP($A122,[1]Intermediate!A:T,2)</f>
        <v>44127</v>
      </c>
      <c r="M122" t="str">
        <f t="shared" si="5"/>
        <v>BOTH</v>
      </c>
      <c r="N122" s="10">
        <f t="shared" si="6"/>
        <v>0.79999999999999993</v>
      </c>
      <c r="O122" s="10">
        <f t="shared" si="6"/>
        <v>4.9999999999999996E-2</v>
      </c>
      <c r="P122" s="10">
        <f t="shared" si="6"/>
        <v>0.15</v>
      </c>
      <c r="Q122" s="11">
        <f t="shared" si="7"/>
        <v>138008</v>
      </c>
    </row>
    <row r="123" spans="1:17" ht="15" customHeight="1" x14ac:dyDescent="0.3">
      <c r="A123" s="5">
        <f>[1]Intermediate!A123</f>
        <v>2000043434</v>
      </c>
      <c r="B123" s="6">
        <f>VLOOKUP($D123,'[1]Counties Systems Crosswalk'!C:E,3)</f>
        <v>13</v>
      </c>
      <c r="C123" s="7" t="str">
        <f>VLOOKUP($A123,[1]Intermediate!A:T,3)</f>
        <v>YANCEY COUNTY TRANSPORTATION</v>
      </c>
      <c r="D123" s="7">
        <f>VLOOKUP($C123,[1]Claims!A:B,2,FALSE)</f>
        <v>1076</v>
      </c>
      <c r="E123" t="str">
        <f>VLOOKUP($D123,'[1]Counties Systems Crosswalk'!C:D,2)</f>
        <v>Yancey</v>
      </c>
      <c r="F123" t="str">
        <f>VLOOKUP($A123,[1]Intermediate!A:T,5)</f>
        <v>P2021_5311_ADMIN</v>
      </c>
      <c r="G123" s="8">
        <f>VLOOKUP($A123,[1]Intermediate!A:T,10)</f>
        <v>103580</v>
      </c>
      <c r="H123" s="8">
        <f>VLOOKUP($A123,[1]Intermediate!A:T,10)*[1]Intermediate!Q123/100</f>
        <v>82864</v>
      </c>
      <c r="I123" s="8">
        <f>VLOOKUP($A123,[1]Intermediate!A:T,10)*[1]Intermediate!R123/100</f>
        <v>5179</v>
      </c>
      <c r="J123" s="8">
        <f>VLOOKUP($A123,[1]Intermediate!A:T,10)*[1]Intermediate!S123/100</f>
        <v>15537</v>
      </c>
      <c r="K123" t="str">
        <f t="shared" si="4"/>
        <v/>
      </c>
      <c r="L123" s="9">
        <f>VLOOKUP($A123,[1]Intermediate!A:T,2)</f>
        <v>44127</v>
      </c>
      <c r="M123" t="str">
        <f t="shared" si="5"/>
        <v>BOTH</v>
      </c>
      <c r="N123" s="10">
        <f t="shared" si="6"/>
        <v>0.8</v>
      </c>
      <c r="O123" s="10">
        <f t="shared" si="6"/>
        <v>0.05</v>
      </c>
      <c r="P123" s="10">
        <f t="shared" si="6"/>
        <v>0.15</v>
      </c>
      <c r="Q123" s="11">
        <f t="shared" si="7"/>
        <v>103580</v>
      </c>
    </row>
    <row r="124" spans="1:17" ht="15" customHeight="1" x14ac:dyDescent="0.3">
      <c r="A124" s="5">
        <f>[1]Intermediate!A124</f>
        <v>2000043435</v>
      </c>
      <c r="B124" s="6">
        <f>VLOOKUP($D124,'[1]Counties Systems Crosswalk'!C:E,3)</f>
        <v>5</v>
      </c>
      <c r="C124" s="7" t="str">
        <f>VLOOKUP($A124,[1]Intermediate!A:T,3)</f>
        <v>Kerr-Tar Regional Council of Governments</v>
      </c>
      <c r="D124" s="7">
        <f>VLOOKUP($C124,[1]Claims!A:B,2,FALSE)</f>
        <v>2003</v>
      </c>
      <c r="E124" t="str">
        <f>VLOOKUP($D124,'[1]Counties Systems Crosswalk'!C:D,2)</f>
        <v>Franklin, Granville, Person, Vance, Warren</v>
      </c>
      <c r="F124" t="str">
        <f>VLOOKUP($A124,[1]Intermediate!A:T,5)</f>
        <v>P2021_5310_CAPITAL</v>
      </c>
      <c r="G124" s="8">
        <f>VLOOKUP($A124,[1]Intermediate!A:T,10)</f>
        <v>270000</v>
      </c>
      <c r="H124" s="8">
        <f>VLOOKUP($A124,[1]Intermediate!A:T,10)*[1]Intermediate!Q124/100</f>
        <v>216000</v>
      </c>
      <c r="I124" s="8">
        <f>VLOOKUP($A124,[1]Intermediate!A:T,10)*[1]Intermediate!R124/100</f>
        <v>27000</v>
      </c>
      <c r="J124" s="8">
        <f>VLOOKUP($A124,[1]Intermediate!A:T,10)*[1]Intermediate!S124/100</f>
        <v>27000</v>
      </c>
      <c r="K124" t="str">
        <f t="shared" si="4"/>
        <v>CAPITAL</v>
      </c>
      <c r="L124" s="9">
        <f>VLOOKUP($A124,[1]Intermediate!A:T,2)</f>
        <v>44127</v>
      </c>
      <c r="M124" t="str">
        <f t="shared" si="5"/>
        <v>BOTH</v>
      </c>
      <c r="N124" s="10">
        <f t="shared" si="6"/>
        <v>0.8</v>
      </c>
      <c r="O124" s="10">
        <f t="shared" si="6"/>
        <v>0.1</v>
      </c>
      <c r="P124" s="10">
        <f t="shared" si="6"/>
        <v>0.1</v>
      </c>
      <c r="Q124" s="11">
        <f t="shared" si="7"/>
        <v>270000</v>
      </c>
    </row>
    <row r="125" spans="1:17" ht="15" customHeight="1" x14ac:dyDescent="0.3">
      <c r="A125" s="5">
        <f>[1]Intermediate!A125</f>
        <v>2000043436</v>
      </c>
      <c r="B125" s="6">
        <f>VLOOKUP($D125,'[1]Counties Systems Crosswalk'!C:E,3)</f>
        <v>5</v>
      </c>
      <c r="C125" s="7" t="str">
        <f>VLOOKUP($A125,[1]Intermediate!A:T,3)</f>
        <v>WAKE COUNTY</v>
      </c>
      <c r="D125" s="7">
        <f>VLOOKUP($C125,[1]Claims!A:B,2,FALSE)</f>
        <v>1070</v>
      </c>
      <c r="E125" t="str">
        <f>VLOOKUP($D125,'[1]Counties Systems Crosswalk'!C:D,2)</f>
        <v>Wake</v>
      </c>
      <c r="F125" t="str">
        <f>VLOOKUP($A125,[1]Intermediate!A:T,5)</f>
        <v>P2020_5311_CARES_OPER</v>
      </c>
      <c r="G125" s="8">
        <f>VLOOKUP($A125,[1]Intermediate!A:T,10)</f>
        <v>873753</v>
      </c>
      <c r="H125" s="8">
        <f>VLOOKUP($A125,[1]Intermediate!A:T,10)*[1]Intermediate!Q125/100</f>
        <v>873753</v>
      </c>
      <c r="I125" s="8">
        <f>VLOOKUP($A125,[1]Intermediate!A:T,10)*[1]Intermediate!R125/100</f>
        <v>0</v>
      </c>
      <c r="J125" s="8">
        <f>VLOOKUP($A125,[1]Intermediate!A:T,10)*[1]Intermediate!S125/100</f>
        <v>0</v>
      </c>
      <c r="K125" t="str">
        <f t="shared" si="4"/>
        <v>OPERATING</v>
      </c>
      <c r="L125" s="9">
        <f>VLOOKUP($A125,[1]Intermediate!A:T,2)</f>
        <v>44127</v>
      </c>
      <c r="M125" t="str">
        <f t="shared" si="5"/>
        <v>FEDERAL</v>
      </c>
      <c r="N125" s="10">
        <f t="shared" si="6"/>
        <v>1</v>
      </c>
      <c r="O125" s="10">
        <f t="shared" si="6"/>
        <v>0</v>
      </c>
      <c r="P125" s="10">
        <f t="shared" si="6"/>
        <v>0</v>
      </c>
      <c r="Q125" s="11">
        <f t="shared" si="7"/>
        <v>873753</v>
      </c>
    </row>
    <row r="126" spans="1:17" ht="15" customHeight="1" x14ac:dyDescent="0.3">
      <c r="A126" s="5">
        <f>[1]Intermediate!A126</f>
        <v>2000043437</v>
      </c>
      <c r="B126" s="6">
        <f>VLOOKUP($D126,'[1]Counties Systems Crosswalk'!C:E,3)</f>
        <v>12</v>
      </c>
      <c r="C126" s="7" t="str">
        <f>VLOOKUP($A126,[1]Intermediate!A:T,3)</f>
        <v>CATAWBA COUNTY</v>
      </c>
      <c r="D126" s="7">
        <f>VLOOKUP($C126,[1]Claims!A:B,2,FALSE)</f>
        <v>1080</v>
      </c>
      <c r="E126" t="str">
        <f>VLOOKUP($D126,'[1]Counties Systems Crosswalk'!C:D,2)</f>
        <v>Catawba</v>
      </c>
      <c r="F126" t="str">
        <f>VLOOKUP($A126,[1]Intermediate!A:T,5)</f>
        <v>P2021_5310_CAPITAL</v>
      </c>
      <c r="G126" s="8">
        <f>VLOOKUP($A126,[1]Intermediate!A:T,10)</f>
        <v>225000</v>
      </c>
      <c r="H126" s="8">
        <f>VLOOKUP($A126,[1]Intermediate!A:T,10)*[1]Intermediate!Q126/100</f>
        <v>180000</v>
      </c>
      <c r="I126" s="8">
        <f>VLOOKUP($A126,[1]Intermediate!A:T,10)*[1]Intermediate!R126/100</f>
        <v>22500</v>
      </c>
      <c r="J126" s="8">
        <f>VLOOKUP($A126,[1]Intermediate!A:T,10)*[1]Intermediate!S126/100</f>
        <v>22500</v>
      </c>
      <c r="K126" t="str">
        <f t="shared" si="4"/>
        <v>CAPITAL</v>
      </c>
      <c r="L126" s="9">
        <f>VLOOKUP($A126,[1]Intermediate!A:T,2)</f>
        <v>44127</v>
      </c>
      <c r="M126" t="str">
        <f t="shared" si="5"/>
        <v>BOTH</v>
      </c>
      <c r="N126" s="10">
        <f t="shared" si="6"/>
        <v>0.8</v>
      </c>
      <c r="O126" s="10">
        <f t="shared" si="6"/>
        <v>0.1</v>
      </c>
      <c r="P126" s="10">
        <f t="shared" si="6"/>
        <v>0.1</v>
      </c>
      <c r="Q126" s="11">
        <f t="shared" si="7"/>
        <v>225000</v>
      </c>
    </row>
    <row r="127" spans="1:17" ht="15" customHeight="1" x14ac:dyDescent="0.3">
      <c r="A127" s="5">
        <f>[1]Intermediate!A127</f>
        <v>2000043438</v>
      </c>
      <c r="B127" s="6">
        <f>VLOOKUP($D127,'[1]Counties Systems Crosswalk'!C:E,3)</f>
        <v>8</v>
      </c>
      <c r="C127" s="7" t="str">
        <f>VLOOKUP($A127,[1]Intermediate!A:T,3)</f>
        <v>HOKE COUNTY</v>
      </c>
      <c r="D127" s="7">
        <f>VLOOKUP($C127,[1]Claims!A:B,2,FALSE)</f>
        <v>1036</v>
      </c>
      <c r="E127" t="str">
        <f>VLOOKUP($D127,'[1]Counties Systems Crosswalk'!C:D,2)</f>
        <v>Hoke</v>
      </c>
      <c r="F127" t="str">
        <f>VLOOKUP($A127,[1]Intermediate!A:T,5)</f>
        <v>P2021_CAPITAL</v>
      </c>
      <c r="G127" s="8">
        <f>VLOOKUP($A127,[1]Intermediate!A:T,10)</f>
        <v>134843</v>
      </c>
      <c r="H127" s="8">
        <f>VLOOKUP($A127,[1]Intermediate!A:T,10)*[1]Intermediate!Q127/100</f>
        <v>107874.4</v>
      </c>
      <c r="I127" s="8">
        <f>VLOOKUP($A127,[1]Intermediate!A:T,10)*[1]Intermediate!R127/100</f>
        <v>13484.3</v>
      </c>
      <c r="J127" s="8">
        <f>VLOOKUP($A127,[1]Intermediate!A:T,10)*[1]Intermediate!S127/100</f>
        <v>13484.3</v>
      </c>
      <c r="K127" t="str">
        <f t="shared" si="4"/>
        <v>CAPITAL</v>
      </c>
      <c r="L127" s="9">
        <f>VLOOKUP($A127,[1]Intermediate!A:T,2)</f>
        <v>44127</v>
      </c>
      <c r="M127" t="str">
        <f t="shared" si="5"/>
        <v>BOTH</v>
      </c>
      <c r="N127" s="10">
        <f t="shared" si="6"/>
        <v>0.79999999999999993</v>
      </c>
      <c r="O127" s="10">
        <f t="shared" si="6"/>
        <v>9.9999999999999992E-2</v>
      </c>
      <c r="P127" s="10">
        <f t="shared" si="6"/>
        <v>9.9999999999999992E-2</v>
      </c>
      <c r="Q127" s="11">
        <f t="shared" si="7"/>
        <v>134843</v>
      </c>
    </row>
    <row r="128" spans="1:17" ht="15" customHeight="1" x14ac:dyDescent="0.3">
      <c r="A128" s="5">
        <f>[1]Intermediate!A128</f>
        <v>2000043439</v>
      </c>
      <c r="B128" s="6" t="str">
        <f>VLOOKUP($D128,'[1]Counties Systems Crosswalk'!C:E,3)</f>
        <v>9, 11</v>
      </c>
      <c r="C128" s="7" t="str">
        <f>VLOOKUP($A128,[1]Intermediate!A:T,3)</f>
        <v>YADKIN VALLEY ECONOMIC</v>
      </c>
      <c r="D128" s="7">
        <f>VLOOKUP($C128,[1]Claims!A:B,2,FALSE)</f>
        <v>1075</v>
      </c>
      <c r="E128" t="str">
        <f>VLOOKUP($D128,'[1]Counties Systems Crosswalk'!C:D,2)</f>
        <v>Davie, Stokes, Surry, Yadkin</v>
      </c>
      <c r="F128" t="str">
        <f>VLOOKUP($A128,[1]Intermediate!A:T,5)</f>
        <v>P2021_5311_ADMIN</v>
      </c>
      <c r="G128" s="8">
        <f>VLOOKUP($A128,[1]Intermediate!A:T,10)</f>
        <v>96452</v>
      </c>
      <c r="H128" s="8">
        <f>VLOOKUP($A128,[1]Intermediate!A:T,10)*[1]Intermediate!Q128/100</f>
        <v>77161.600000000006</v>
      </c>
      <c r="I128" s="8">
        <f>VLOOKUP($A128,[1]Intermediate!A:T,10)*[1]Intermediate!R128/100</f>
        <v>4822.6000000000004</v>
      </c>
      <c r="J128" s="8">
        <f>VLOOKUP($A128,[1]Intermediate!A:T,10)*[1]Intermediate!S128/100</f>
        <v>14467.8</v>
      </c>
      <c r="K128" t="str">
        <f t="shared" si="4"/>
        <v/>
      </c>
      <c r="L128" s="9">
        <f>VLOOKUP($A128,[1]Intermediate!A:T,2)</f>
        <v>44127</v>
      </c>
      <c r="M128" t="str">
        <f t="shared" si="5"/>
        <v>BOTH</v>
      </c>
      <c r="N128" s="10">
        <f t="shared" si="6"/>
        <v>0.8</v>
      </c>
      <c r="O128" s="10">
        <f t="shared" si="6"/>
        <v>0.05</v>
      </c>
      <c r="P128" s="10">
        <f t="shared" si="6"/>
        <v>0.15</v>
      </c>
      <c r="Q128" s="11">
        <f t="shared" si="7"/>
        <v>96452.000000000015</v>
      </c>
    </row>
    <row r="129" spans="1:17" ht="15" customHeight="1" x14ac:dyDescent="0.3">
      <c r="A129" s="5">
        <f>[1]Intermediate!A129</f>
        <v>2000043440</v>
      </c>
      <c r="B129" s="6">
        <f>VLOOKUP($D129,'[1]Counties Systems Crosswalk'!C:E,3)</f>
        <v>1</v>
      </c>
      <c r="C129" s="7" t="str">
        <f>VLOOKUP($A129,[1]Intermediate!A:T,3)</f>
        <v>MARTIN COUNTY</v>
      </c>
      <c r="D129" s="7">
        <f>VLOOKUP($C129,[1]Claims!A:B,2,FALSE)</f>
        <v>1046</v>
      </c>
      <c r="E129" t="str">
        <f>VLOOKUP($D129,'[1]Counties Systems Crosswalk'!C:D,2)</f>
        <v>Martin</v>
      </c>
      <c r="F129" t="str">
        <f>VLOOKUP($A129,[1]Intermediate!A:T,5)</f>
        <v>P2021_CAPITAL</v>
      </c>
      <c r="G129" s="8">
        <f>VLOOKUP($A129,[1]Intermediate!A:T,10)</f>
        <v>184500</v>
      </c>
      <c r="H129" s="8">
        <f>VLOOKUP($A129,[1]Intermediate!A:T,10)*[1]Intermediate!Q129/100</f>
        <v>147600</v>
      </c>
      <c r="I129" s="8">
        <f>VLOOKUP($A129,[1]Intermediate!A:T,10)*[1]Intermediate!R129/100</f>
        <v>18450</v>
      </c>
      <c r="J129" s="8">
        <f>VLOOKUP($A129,[1]Intermediate!A:T,10)*[1]Intermediate!S129/100</f>
        <v>18450</v>
      </c>
      <c r="K129" t="str">
        <f t="shared" si="4"/>
        <v>CAPITAL</v>
      </c>
      <c r="L129" s="9">
        <f>VLOOKUP($A129,[1]Intermediate!A:T,2)</f>
        <v>44127</v>
      </c>
      <c r="M129" t="str">
        <f t="shared" si="5"/>
        <v>BOTH</v>
      </c>
      <c r="N129" s="10">
        <f t="shared" si="6"/>
        <v>0.8</v>
      </c>
      <c r="O129" s="10">
        <f t="shared" si="6"/>
        <v>0.1</v>
      </c>
      <c r="P129" s="10">
        <f t="shared" si="6"/>
        <v>0.1</v>
      </c>
      <c r="Q129" s="11">
        <f t="shared" si="7"/>
        <v>184500</v>
      </c>
    </row>
    <row r="130" spans="1:17" ht="15" hidden="1" customHeight="1" x14ac:dyDescent="0.3">
      <c r="A130" s="5">
        <f>[1]Intermediate!A130</f>
        <v>2000043469</v>
      </c>
      <c r="B130" s="6" t="str">
        <f>VLOOKUP($D130,'[1]Counties Systems Crosswalk'!C:E,3)</f>
        <v>11, 12, 13</v>
      </c>
      <c r="C130" s="7" t="str">
        <f>VLOOKUP($A130,[1]Intermediate!A:T,3)</f>
        <v>WESTERN PIEDMONT REGIONAL</v>
      </c>
      <c r="D130" s="7">
        <f>VLOOKUP($C130,[1]Claims!A:B,2,FALSE)</f>
        <v>1073</v>
      </c>
      <c r="E130" t="str">
        <f>VLOOKUP($D130,'[1]Counties Systems Crosswalk'!C:D,2)</f>
        <v>Alexander, Burke, Caldwell, Catawba</v>
      </c>
      <c r="F130" t="str">
        <f>VLOOKUP($A130,[1]Intermediate!A:T,5)</f>
        <v>P2021_CARES ADTAP OPER</v>
      </c>
      <c r="G130" s="8">
        <f>VLOOKUP($A130,[1]Intermediate!A:T,10)</f>
        <v>0</v>
      </c>
      <c r="H130" s="8">
        <f>VLOOKUP($A130,[1]Intermediate!A:T,10)*[1]Intermediate!Q130/100</f>
        <v>0</v>
      </c>
      <c r="I130" s="8">
        <f>VLOOKUP($A130,[1]Intermediate!A:T,10)*[1]Intermediate!R130/100</f>
        <v>0</v>
      </c>
      <c r="J130" s="8">
        <f>VLOOKUP($A130,[1]Intermediate!A:T,10)*[1]Intermediate!S130/100</f>
        <v>0</v>
      </c>
      <c r="K130" t="str">
        <f t="shared" si="4"/>
        <v>OPERATING</v>
      </c>
      <c r="L130" s="9">
        <f>VLOOKUP($A130,[1]Intermediate!A:T,2)</f>
        <v>44132</v>
      </c>
      <c r="M130" t="str">
        <f t="shared" si="5"/>
        <v/>
      </c>
      <c r="N130" s="10" t="e">
        <f t="shared" si="6"/>
        <v>#DIV/0!</v>
      </c>
      <c r="O130" s="10" t="e">
        <f t="shared" si="6"/>
        <v>#DIV/0!</v>
      </c>
      <c r="P130" s="10" t="e">
        <f t="shared" si="6"/>
        <v>#DIV/0!</v>
      </c>
      <c r="Q130" s="11">
        <f t="shared" si="7"/>
        <v>0</v>
      </c>
    </row>
    <row r="131" spans="1:17" ht="15" hidden="1" customHeight="1" x14ac:dyDescent="0.3">
      <c r="A131" s="5">
        <f>[1]Intermediate!A131</f>
        <v>2000043500</v>
      </c>
      <c r="B131" s="6">
        <f>VLOOKUP($D131,'[1]Counties Systems Crosswalk'!C:E,3)</f>
        <v>14</v>
      </c>
      <c r="C131" s="7" t="str">
        <f>VLOOKUP($A131,[1]Intermediate!A:T,3)</f>
        <v>TRANSYLVANIA COUNTY</v>
      </c>
      <c r="D131" s="7">
        <f>VLOOKUP($C131,[1]Claims!A:B,2,FALSE)</f>
        <v>1068</v>
      </c>
      <c r="E131" t="str">
        <f>VLOOKUP($D131,'[1]Counties Systems Crosswalk'!C:D,2)</f>
        <v>Transylvania</v>
      </c>
      <c r="F131" t="str">
        <f>VLOOKUP($A131,[1]Intermediate!A:T,5)</f>
        <v>P2021_CARES ADTAP OPER</v>
      </c>
      <c r="G131" s="8">
        <f>VLOOKUP($A131,[1]Intermediate!A:T,10)</f>
        <v>0</v>
      </c>
      <c r="H131" s="8">
        <f>VLOOKUP($A131,[1]Intermediate!A:T,10)*[1]Intermediate!Q131/100</f>
        <v>0</v>
      </c>
      <c r="I131" s="8">
        <f>VLOOKUP($A131,[1]Intermediate!A:T,10)*[1]Intermediate!R131/100</f>
        <v>0</v>
      </c>
      <c r="J131" s="8">
        <f>VLOOKUP($A131,[1]Intermediate!A:T,10)*[1]Intermediate!S131/100</f>
        <v>0</v>
      </c>
      <c r="K131" t="str">
        <f t="shared" ref="K131:K194" si="8">IF(COUNTIF(F131, "*CAPITAL*"),"CAPITAL", IF(COUNTIF(F131, "*OPER*"),"OPERATING",""))</f>
        <v>OPERATING</v>
      </c>
      <c r="L131" s="9">
        <f>VLOOKUP($A131,[1]Intermediate!A:T,2)</f>
        <v>44132</v>
      </c>
      <c r="M131" t="str">
        <f t="shared" ref="M131:M194" si="9">IF(AND(H131&gt;0,I131&gt;0),"BOTH",IF(H131&gt;0,"FEDERAL",IF(G131=0,"","STATE")))</f>
        <v/>
      </c>
      <c r="N131" s="10" t="e">
        <f t="shared" ref="N131:P194" si="10">H131/$G131</f>
        <v>#DIV/0!</v>
      </c>
      <c r="O131" s="10" t="e">
        <f t="shared" si="10"/>
        <v>#DIV/0!</v>
      </c>
      <c r="P131" s="10" t="e">
        <f t="shared" si="10"/>
        <v>#DIV/0!</v>
      </c>
      <c r="Q131" s="11">
        <f t="shared" ref="Q131:Q194" si="11">SUM(H131:J131)</f>
        <v>0</v>
      </c>
    </row>
    <row r="132" spans="1:17" ht="15" hidden="1" customHeight="1" x14ac:dyDescent="0.3">
      <c r="A132" s="5">
        <f>[1]Intermediate!A132</f>
        <v>2000043501</v>
      </c>
      <c r="B132" s="6">
        <f>VLOOKUP($D132,'[1]Counties Systems Crosswalk'!C:E,3)</f>
        <v>13</v>
      </c>
      <c r="C132" s="7" t="str">
        <f>VLOOKUP($A132,[1]Intermediate!A:T,3)</f>
        <v>YANCEY COUNTY TRANSPORTATION</v>
      </c>
      <c r="D132" s="7">
        <f>VLOOKUP($C132,[1]Claims!A:B,2,FALSE)</f>
        <v>1076</v>
      </c>
      <c r="E132" t="str">
        <f>VLOOKUP($D132,'[1]Counties Systems Crosswalk'!C:D,2)</f>
        <v>Yancey</v>
      </c>
      <c r="F132" t="str">
        <f>VLOOKUP($A132,[1]Intermediate!A:T,5)</f>
        <v>P2021_CARES ADTAP OPER</v>
      </c>
      <c r="G132" s="8">
        <f>VLOOKUP($A132,[1]Intermediate!A:T,10)</f>
        <v>0</v>
      </c>
      <c r="H132" s="8">
        <f>VLOOKUP($A132,[1]Intermediate!A:T,10)*[1]Intermediate!Q132/100</f>
        <v>0</v>
      </c>
      <c r="I132" s="8">
        <f>VLOOKUP($A132,[1]Intermediate!A:T,10)*[1]Intermediate!R132/100</f>
        <v>0</v>
      </c>
      <c r="J132" s="8">
        <f>VLOOKUP($A132,[1]Intermediate!A:T,10)*[1]Intermediate!S132/100</f>
        <v>0</v>
      </c>
      <c r="K132" t="str">
        <f t="shared" si="8"/>
        <v>OPERATING</v>
      </c>
      <c r="L132" s="9">
        <f>VLOOKUP($A132,[1]Intermediate!A:T,2)</f>
        <v>44132</v>
      </c>
      <c r="M132" t="str">
        <f t="shared" si="9"/>
        <v/>
      </c>
      <c r="N132" s="10" t="e">
        <f t="shared" si="10"/>
        <v>#DIV/0!</v>
      </c>
      <c r="O132" s="10" t="e">
        <f t="shared" si="10"/>
        <v>#DIV/0!</v>
      </c>
      <c r="P132" s="10" t="e">
        <f t="shared" si="10"/>
        <v>#DIV/0!</v>
      </c>
      <c r="Q132" s="11">
        <f t="shared" si="11"/>
        <v>0</v>
      </c>
    </row>
    <row r="133" spans="1:17" ht="15" hidden="1" customHeight="1" x14ac:dyDescent="0.3">
      <c r="A133" s="5">
        <f>[1]Intermediate!A133</f>
        <v>2000043502</v>
      </c>
      <c r="B133" s="6">
        <f>VLOOKUP($D133,'[1]Counties Systems Crosswalk'!C:E,3)</f>
        <v>11</v>
      </c>
      <c r="C133" s="7" t="str">
        <f>VLOOKUP($A133,[1]Intermediate!A:T,3)</f>
        <v>WILKES TRANSPORTATION AUTHORITY</v>
      </c>
      <c r="D133" s="7">
        <f>VLOOKUP($C133,[1]Claims!A:B,2,FALSE)</f>
        <v>1074</v>
      </c>
      <c r="E133" t="str">
        <f>VLOOKUP($D133,'[1]Counties Systems Crosswalk'!C:D,2)</f>
        <v>Wilkes</v>
      </c>
      <c r="F133" t="str">
        <f>VLOOKUP($A133,[1]Intermediate!A:T,5)</f>
        <v>P2021_CARES ADTAP OPER</v>
      </c>
      <c r="G133" s="8">
        <f>VLOOKUP($A133,[1]Intermediate!A:T,10)</f>
        <v>0</v>
      </c>
      <c r="H133" s="8">
        <f>VLOOKUP($A133,[1]Intermediate!A:T,10)*[1]Intermediate!Q133/100</f>
        <v>0</v>
      </c>
      <c r="I133" s="8">
        <f>VLOOKUP($A133,[1]Intermediate!A:T,10)*[1]Intermediate!R133/100</f>
        <v>0</v>
      </c>
      <c r="J133" s="8">
        <f>VLOOKUP($A133,[1]Intermediate!A:T,10)*[1]Intermediate!S133/100</f>
        <v>0</v>
      </c>
      <c r="K133" t="str">
        <f t="shared" si="8"/>
        <v>OPERATING</v>
      </c>
      <c r="L133" s="9">
        <f>VLOOKUP($A133,[1]Intermediate!A:T,2)</f>
        <v>44132</v>
      </c>
      <c r="M133" t="str">
        <f t="shared" si="9"/>
        <v/>
      </c>
      <c r="N133" s="10" t="e">
        <f t="shared" si="10"/>
        <v>#DIV/0!</v>
      </c>
      <c r="O133" s="10" t="e">
        <f t="shared" si="10"/>
        <v>#DIV/0!</v>
      </c>
      <c r="P133" s="10" t="e">
        <f t="shared" si="10"/>
        <v>#DIV/0!</v>
      </c>
      <c r="Q133" s="11">
        <f t="shared" si="11"/>
        <v>0</v>
      </c>
    </row>
    <row r="134" spans="1:17" ht="15" hidden="1" customHeight="1" x14ac:dyDescent="0.3">
      <c r="A134" s="5">
        <f>[1]Intermediate!A134</f>
        <v>2000043503</v>
      </c>
      <c r="B134" s="6">
        <f>VLOOKUP($D134,'[1]Counties Systems Crosswalk'!C:E,3)</f>
        <v>14</v>
      </c>
      <c r="C134" s="7" t="str">
        <f>VLOOKUP($A134,[1]Intermediate!A:T,3)</f>
        <v>SWAIN COUNTY FOCAL POINT</v>
      </c>
      <c r="D134" s="7">
        <f>VLOOKUP($C134,[1]Claims!A:B,2,FALSE)</f>
        <v>1066</v>
      </c>
      <c r="E134" t="str">
        <f>VLOOKUP($D134,'[1]Counties Systems Crosswalk'!C:D,2)</f>
        <v>Swain</v>
      </c>
      <c r="F134" t="str">
        <f>VLOOKUP($A134,[1]Intermediate!A:T,5)</f>
        <v>P2021_CARES ADTAP OPER</v>
      </c>
      <c r="G134" s="8">
        <f>VLOOKUP($A134,[1]Intermediate!A:T,10)</f>
        <v>0</v>
      </c>
      <c r="H134" s="8">
        <f>VLOOKUP($A134,[1]Intermediate!A:T,10)*[1]Intermediate!Q134/100</f>
        <v>0</v>
      </c>
      <c r="I134" s="8">
        <f>VLOOKUP($A134,[1]Intermediate!A:T,10)*[1]Intermediate!R134/100</f>
        <v>0</v>
      </c>
      <c r="J134" s="8">
        <f>VLOOKUP($A134,[1]Intermediate!A:T,10)*[1]Intermediate!S134/100</f>
        <v>0</v>
      </c>
      <c r="K134" t="str">
        <f t="shared" si="8"/>
        <v>OPERATING</v>
      </c>
      <c r="L134" s="9">
        <f>VLOOKUP($A134,[1]Intermediate!A:T,2)</f>
        <v>44132</v>
      </c>
      <c r="M134" t="str">
        <f t="shared" si="9"/>
        <v/>
      </c>
      <c r="N134" s="10" t="e">
        <f t="shared" si="10"/>
        <v>#DIV/0!</v>
      </c>
      <c r="O134" s="10" t="e">
        <f t="shared" si="10"/>
        <v>#DIV/0!</v>
      </c>
      <c r="P134" s="10" t="e">
        <f t="shared" si="10"/>
        <v>#DIV/0!</v>
      </c>
      <c r="Q134" s="11">
        <f t="shared" si="11"/>
        <v>0</v>
      </c>
    </row>
    <row r="135" spans="1:17" ht="15" customHeight="1" x14ac:dyDescent="0.3">
      <c r="A135" s="5">
        <f>[1]Intermediate!A135</f>
        <v>2000043504</v>
      </c>
      <c r="B135" s="6">
        <f>VLOOKUP($D135,'[1]Counties Systems Crosswalk'!C:E,3)</f>
        <v>12</v>
      </c>
      <c r="C135" s="7" t="str">
        <f>VLOOKUP($A135,[1]Intermediate!A:T,3)</f>
        <v>CITY OF GASTONIA</v>
      </c>
      <c r="D135" s="7">
        <f>VLOOKUP($C135,[1]Claims!A:B,2,FALSE)</f>
        <v>1029</v>
      </c>
      <c r="E135" t="str">
        <f>VLOOKUP($D135,'[1]Counties Systems Crosswalk'!C:D,2)</f>
        <v>Gaston</v>
      </c>
      <c r="F135" t="str">
        <f>VLOOKUP($A135,[1]Intermediate!A:T,5)</f>
        <v>P2021_5303_PLANNING</v>
      </c>
      <c r="G135" s="8">
        <f>VLOOKUP($A135,[1]Intermediate!A:T,10)</f>
        <v>53302</v>
      </c>
      <c r="H135" s="8">
        <f>VLOOKUP($A135,[1]Intermediate!A:T,10)*[1]Intermediate!Q135/100</f>
        <v>42641.599999999999</v>
      </c>
      <c r="I135" s="8">
        <f>VLOOKUP($A135,[1]Intermediate!A:T,10)*[1]Intermediate!R135/100</f>
        <v>5330.2</v>
      </c>
      <c r="J135" s="8">
        <f>VLOOKUP($A135,[1]Intermediate!A:T,10)*[1]Intermediate!S135/100</f>
        <v>5330.2</v>
      </c>
      <c r="K135" t="str">
        <f t="shared" si="8"/>
        <v/>
      </c>
      <c r="L135" s="9">
        <f>VLOOKUP($A135,[1]Intermediate!A:T,2)</f>
        <v>44132</v>
      </c>
      <c r="M135" t="str">
        <f t="shared" si="9"/>
        <v>BOTH</v>
      </c>
      <c r="N135" s="10">
        <f t="shared" si="10"/>
        <v>0.79999999999999993</v>
      </c>
      <c r="O135" s="10">
        <f t="shared" si="10"/>
        <v>9.9999999999999992E-2</v>
      </c>
      <c r="P135" s="10">
        <f t="shared" si="10"/>
        <v>9.9999999999999992E-2</v>
      </c>
      <c r="Q135" s="11">
        <f t="shared" si="11"/>
        <v>53301.999999999993</v>
      </c>
    </row>
    <row r="136" spans="1:17" ht="15" customHeight="1" x14ac:dyDescent="0.3">
      <c r="A136" s="5">
        <f>[1]Intermediate!A136</f>
        <v>2000043505</v>
      </c>
      <c r="B136" s="6" t="str">
        <f>VLOOKUP($D136,'[1]Counties Systems Crosswalk'!C:E,3)</f>
        <v>11, 12, 13</v>
      </c>
      <c r="C136" s="7" t="str">
        <f>VLOOKUP($A136,[1]Intermediate!A:T,3)</f>
        <v>WESTERN PIEDMONT COUNCIL</v>
      </c>
      <c r="D136" s="7">
        <f>VLOOKUP($C136,[1]Claims!A:B,2,FALSE)</f>
        <v>1073</v>
      </c>
      <c r="E136" t="str">
        <f>VLOOKUP($D136,'[1]Counties Systems Crosswalk'!C:D,2)</f>
        <v>Alexander, Burke, Caldwell, Catawba</v>
      </c>
      <c r="F136" t="str">
        <f>VLOOKUP($A136,[1]Intermediate!A:T,5)</f>
        <v>P2021_5303_PLANNING</v>
      </c>
      <c r="G136" s="8">
        <f>VLOOKUP($A136,[1]Intermediate!A:T,10)</f>
        <v>59681</v>
      </c>
      <c r="H136" s="8">
        <f>VLOOKUP($A136,[1]Intermediate!A:T,10)*[1]Intermediate!Q136/100</f>
        <v>47744.800000000003</v>
      </c>
      <c r="I136" s="8">
        <f>VLOOKUP($A136,[1]Intermediate!A:T,10)*[1]Intermediate!R136/100</f>
        <v>5968.1</v>
      </c>
      <c r="J136" s="8">
        <f>VLOOKUP($A136,[1]Intermediate!A:T,10)*[1]Intermediate!S136/100</f>
        <v>5968.1</v>
      </c>
      <c r="K136" t="str">
        <f t="shared" si="8"/>
        <v/>
      </c>
      <c r="L136" s="9">
        <f>VLOOKUP($A136,[1]Intermediate!A:T,2)</f>
        <v>44132</v>
      </c>
      <c r="M136" t="str">
        <f t="shared" si="9"/>
        <v>BOTH</v>
      </c>
      <c r="N136" s="10">
        <f t="shared" si="10"/>
        <v>0.8</v>
      </c>
      <c r="O136" s="10">
        <f t="shared" si="10"/>
        <v>0.1</v>
      </c>
      <c r="P136" s="10">
        <f t="shared" si="10"/>
        <v>0.1</v>
      </c>
      <c r="Q136" s="11">
        <f t="shared" si="11"/>
        <v>59681</v>
      </c>
    </row>
    <row r="137" spans="1:17" ht="15" customHeight="1" x14ac:dyDescent="0.3">
      <c r="A137" s="5">
        <f>[1]Intermediate!A137</f>
        <v>2000043506</v>
      </c>
      <c r="B137" s="6">
        <f>VLOOKUP($D137,'[1]Counties Systems Crosswalk'!C:E,3)</f>
        <v>6</v>
      </c>
      <c r="C137" s="7" t="str">
        <f>VLOOKUP($A137,[1]Intermediate!A:T,3)</f>
        <v>CUMBERLAND COUNTY JOINT</v>
      </c>
      <c r="D137" s="7">
        <f>VLOOKUP($C137,[1]Claims!A:B,2,FALSE)</f>
        <v>1025</v>
      </c>
      <c r="E137" t="str">
        <f>VLOOKUP($D137,'[1]Counties Systems Crosswalk'!C:D,2)</f>
        <v>Cumberland</v>
      </c>
      <c r="F137" t="str">
        <f>VLOOKUP($A137,[1]Intermediate!A:T,5)</f>
        <v>P2021_5303_PLANNING</v>
      </c>
      <c r="G137" s="8">
        <f>VLOOKUP($A137,[1]Intermediate!A:T,10)</f>
        <v>74700</v>
      </c>
      <c r="H137" s="8">
        <f>VLOOKUP($A137,[1]Intermediate!A:T,10)*[1]Intermediate!Q137/100</f>
        <v>59760</v>
      </c>
      <c r="I137" s="8">
        <f>VLOOKUP($A137,[1]Intermediate!A:T,10)*[1]Intermediate!R137/100</f>
        <v>7470</v>
      </c>
      <c r="J137" s="8">
        <f>VLOOKUP($A137,[1]Intermediate!A:T,10)*[1]Intermediate!S137/100</f>
        <v>7470</v>
      </c>
      <c r="K137" t="str">
        <f t="shared" si="8"/>
        <v/>
      </c>
      <c r="L137" s="9">
        <f>VLOOKUP($A137,[1]Intermediate!A:T,2)</f>
        <v>44132</v>
      </c>
      <c r="M137" t="str">
        <f t="shared" si="9"/>
        <v>BOTH</v>
      </c>
      <c r="N137" s="10">
        <f t="shared" si="10"/>
        <v>0.8</v>
      </c>
      <c r="O137" s="10">
        <f t="shared" si="10"/>
        <v>0.1</v>
      </c>
      <c r="P137" s="10">
        <f t="shared" si="10"/>
        <v>0.1</v>
      </c>
      <c r="Q137" s="11">
        <f t="shared" si="11"/>
        <v>74700</v>
      </c>
    </row>
    <row r="138" spans="1:17" ht="15" customHeight="1" x14ac:dyDescent="0.3">
      <c r="A138" s="5">
        <f>[1]Intermediate!A138</f>
        <v>2000043507</v>
      </c>
      <c r="B138" s="6">
        <f>VLOOKUP($D138,'[1]Counties Systems Crosswalk'!C:E,3)</f>
        <v>1</v>
      </c>
      <c r="C138" s="7" t="str">
        <f>VLOOKUP($A138,[1]Intermediate!A:T,3)</f>
        <v>MARTIN COUNTY</v>
      </c>
      <c r="D138" s="7">
        <f>VLOOKUP($C138,[1]Claims!A:B,2,FALSE)</f>
        <v>1046</v>
      </c>
      <c r="E138" t="str">
        <f>VLOOKUP($D138,'[1]Counties Systems Crosswalk'!C:D,2)</f>
        <v>Martin</v>
      </c>
      <c r="F138" t="str">
        <f>VLOOKUP($A138,[1]Intermediate!A:T,5)</f>
        <v>P2021_CAPITAL</v>
      </c>
      <c r="G138" s="8">
        <f>VLOOKUP($A138,[1]Intermediate!A:T,10)</f>
        <v>131056</v>
      </c>
      <c r="H138" s="8">
        <f>VLOOKUP($A138,[1]Intermediate!A:T,10)*[1]Intermediate!Q138/100</f>
        <v>104844.8</v>
      </c>
      <c r="I138" s="8">
        <f>VLOOKUP($A138,[1]Intermediate!A:T,10)*[1]Intermediate!R138/100</f>
        <v>13105.6</v>
      </c>
      <c r="J138" s="8">
        <f>VLOOKUP($A138,[1]Intermediate!A:T,10)*[1]Intermediate!S138/100</f>
        <v>13105.6</v>
      </c>
      <c r="K138" t="str">
        <f t="shared" si="8"/>
        <v>CAPITAL</v>
      </c>
      <c r="L138" s="9">
        <f>VLOOKUP($A138,[1]Intermediate!A:T,2)</f>
        <v>44132</v>
      </c>
      <c r="M138" t="str">
        <f t="shared" si="9"/>
        <v>BOTH</v>
      </c>
      <c r="N138" s="10">
        <f t="shared" si="10"/>
        <v>0.8</v>
      </c>
      <c r="O138" s="10">
        <f t="shared" si="10"/>
        <v>0.1</v>
      </c>
      <c r="P138" s="10">
        <f t="shared" si="10"/>
        <v>0.1</v>
      </c>
      <c r="Q138" s="11">
        <f t="shared" si="11"/>
        <v>131056.00000000001</v>
      </c>
    </row>
    <row r="139" spans="1:17" ht="15" hidden="1" customHeight="1" x14ac:dyDescent="0.3">
      <c r="A139" s="5">
        <f>[1]Intermediate!A139</f>
        <v>2000043508</v>
      </c>
      <c r="B139" s="6">
        <f>VLOOKUP($D139,'[1]Counties Systems Crosswalk'!C:E,3)</f>
        <v>10</v>
      </c>
      <c r="C139" s="7" t="str">
        <f>VLOOKUP($A139,[1]Intermediate!A:T,3)</f>
        <v>ANSON COUNTY</v>
      </c>
      <c r="D139" s="7">
        <f>VLOOKUP($C139,[1]Claims!A:B,2,FALSE)</f>
        <v>1005</v>
      </c>
      <c r="E139" t="str">
        <f>VLOOKUP($D139,'[1]Counties Systems Crosswalk'!C:D,2)</f>
        <v>Anson</v>
      </c>
      <c r="F139" t="str">
        <f>VLOOKUP($A139,[1]Intermediate!A:T,5)</f>
        <v>P2021_CAPITAL</v>
      </c>
      <c r="G139" s="8">
        <f>VLOOKUP($A139,[1]Intermediate!A:T,10)</f>
        <v>0</v>
      </c>
      <c r="H139" s="8">
        <f>VLOOKUP($A139,[1]Intermediate!A:T,10)*[1]Intermediate!Q139/100</f>
        <v>0</v>
      </c>
      <c r="I139" s="8">
        <f>VLOOKUP($A139,[1]Intermediate!A:T,10)*[1]Intermediate!R139/100</f>
        <v>0</v>
      </c>
      <c r="J139" s="8">
        <f>VLOOKUP($A139,[1]Intermediate!A:T,10)*[1]Intermediate!S139/100</f>
        <v>0</v>
      </c>
      <c r="K139" t="str">
        <f t="shared" si="8"/>
        <v>CAPITAL</v>
      </c>
      <c r="L139" s="9">
        <f>VLOOKUP($A139,[1]Intermediate!A:T,2)</f>
        <v>44132</v>
      </c>
      <c r="M139" t="str">
        <f t="shared" si="9"/>
        <v/>
      </c>
      <c r="N139" s="10" t="e">
        <f t="shared" si="10"/>
        <v>#DIV/0!</v>
      </c>
      <c r="O139" s="10" t="e">
        <f t="shared" si="10"/>
        <v>#DIV/0!</v>
      </c>
      <c r="P139" s="10" t="e">
        <f t="shared" si="10"/>
        <v>#DIV/0!</v>
      </c>
      <c r="Q139" s="11">
        <f t="shared" si="11"/>
        <v>0</v>
      </c>
    </row>
    <row r="140" spans="1:17" ht="15" customHeight="1" x14ac:dyDescent="0.3">
      <c r="A140" s="5">
        <f>[1]Intermediate!A140</f>
        <v>2000043509</v>
      </c>
      <c r="B140" s="6">
        <f>VLOOKUP($D140,'[1]Counties Systems Crosswalk'!C:E,3)</f>
        <v>8</v>
      </c>
      <c r="C140" s="7" t="str">
        <f>VLOOKUP($A140,[1]Intermediate!A:T,3)</f>
        <v>COUNTY OF LEE</v>
      </c>
      <c r="D140" s="7">
        <f>VLOOKUP($C140,[1]Claims!A:B,2,FALSE)</f>
        <v>1041</v>
      </c>
      <c r="E140" t="str">
        <f>VLOOKUP($D140,'[1]Counties Systems Crosswalk'!C:D,2)</f>
        <v>Lee</v>
      </c>
      <c r="F140" t="str">
        <f>VLOOKUP($A140,[1]Intermediate!A:T,5)</f>
        <v>P2021_CAPITAL</v>
      </c>
      <c r="G140" s="8">
        <f>VLOOKUP($A140,[1]Intermediate!A:T,10)</f>
        <v>6660</v>
      </c>
      <c r="H140" s="8">
        <f>VLOOKUP($A140,[1]Intermediate!A:T,10)*[1]Intermediate!Q140/100</f>
        <v>5328</v>
      </c>
      <c r="I140" s="8">
        <f>VLOOKUP($A140,[1]Intermediate!A:T,10)*[1]Intermediate!R140/100</f>
        <v>666</v>
      </c>
      <c r="J140" s="8">
        <f>VLOOKUP($A140,[1]Intermediate!A:T,10)*[1]Intermediate!S140/100</f>
        <v>666</v>
      </c>
      <c r="K140" t="str">
        <f t="shared" si="8"/>
        <v>CAPITAL</v>
      </c>
      <c r="L140" s="9">
        <f>VLOOKUP($A140,[1]Intermediate!A:T,2)</f>
        <v>44132</v>
      </c>
      <c r="M140" t="str">
        <f t="shared" si="9"/>
        <v>BOTH</v>
      </c>
      <c r="N140" s="10">
        <f t="shared" si="10"/>
        <v>0.8</v>
      </c>
      <c r="O140" s="10">
        <f t="shared" si="10"/>
        <v>0.1</v>
      </c>
      <c r="P140" s="10">
        <f t="shared" si="10"/>
        <v>0.1</v>
      </c>
      <c r="Q140" s="11">
        <f t="shared" si="11"/>
        <v>6660</v>
      </c>
    </row>
    <row r="141" spans="1:17" ht="15" customHeight="1" x14ac:dyDescent="0.3">
      <c r="A141" s="5">
        <f>[1]Intermediate!A141</f>
        <v>2000043521</v>
      </c>
      <c r="B141" s="6">
        <f>VLOOKUP($D141,'[1]Counties Systems Crosswalk'!C:E,3)</f>
        <v>3</v>
      </c>
      <c r="C141" s="7" t="str">
        <f>VLOOKUP($A141,[1]Intermediate!A:T,3)</f>
        <v>BRUNSWICK TRANSIT SYSTEM INC</v>
      </c>
      <c r="D141" s="7">
        <f>VLOOKUP($C141,[1]Claims!A:B,2,FALSE)</f>
        <v>1011</v>
      </c>
      <c r="E141" t="str">
        <f>VLOOKUP($D141,'[1]Counties Systems Crosswalk'!C:D,2)</f>
        <v>Brunswick</v>
      </c>
      <c r="F141" t="str">
        <f>VLOOKUP($A141,[1]Intermediate!A:T,5)</f>
        <v>P2021_CAPITAL</v>
      </c>
      <c r="G141" s="8">
        <f>VLOOKUP($A141,[1]Intermediate!A:T,10)</f>
        <v>237420</v>
      </c>
      <c r="H141" s="8">
        <f>VLOOKUP($A141,[1]Intermediate!A:T,10)*[1]Intermediate!Q141/100</f>
        <v>189936</v>
      </c>
      <c r="I141" s="8">
        <f>VLOOKUP($A141,[1]Intermediate!A:T,10)*[1]Intermediate!R141/100</f>
        <v>23742</v>
      </c>
      <c r="J141" s="8">
        <f>VLOOKUP($A141,[1]Intermediate!A:T,10)*[1]Intermediate!S141/100</f>
        <v>23742</v>
      </c>
      <c r="K141" t="str">
        <f t="shared" si="8"/>
        <v>CAPITAL</v>
      </c>
      <c r="L141" s="9">
        <f>VLOOKUP($A141,[1]Intermediate!A:T,2)</f>
        <v>44132</v>
      </c>
      <c r="M141" t="str">
        <f t="shared" si="9"/>
        <v>BOTH</v>
      </c>
      <c r="N141" s="10">
        <f t="shared" si="10"/>
        <v>0.8</v>
      </c>
      <c r="O141" s="10">
        <f t="shared" si="10"/>
        <v>0.1</v>
      </c>
      <c r="P141" s="10">
        <f t="shared" si="10"/>
        <v>0.1</v>
      </c>
      <c r="Q141" s="11">
        <f t="shared" si="11"/>
        <v>237420</v>
      </c>
    </row>
    <row r="142" spans="1:17" ht="15" customHeight="1" x14ac:dyDescent="0.3">
      <c r="A142" s="5">
        <f>[1]Intermediate!A142</f>
        <v>2000043603</v>
      </c>
      <c r="B142" s="6">
        <f>VLOOKUP($D142,'[1]Counties Systems Crosswalk'!C:E,3)</f>
        <v>3</v>
      </c>
      <c r="C142" s="7" t="str">
        <f>VLOOKUP($A142,[1]Intermediate!A:T,3)</f>
        <v>CITY OF JACKSONVILLE</v>
      </c>
      <c r="D142" s="7">
        <f>VLOOKUP($C142,[1]Claims!A:B,2,FALSE)</f>
        <v>1051</v>
      </c>
      <c r="E142" t="str">
        <f>VLOOKUP($D142,'[1]Counties Systems Crosswalk'!C:D,2)</f>
        <v>Onslow</v>
      </c>
      <c r="F142" t="str">
        <f>VLOOKUP($A142,[1]Intermediate!A:T,5)</f>
        <v>P2021_5303_PLANNING</v>
      </c>
      <c r="G142" s="8">
        <f>VLOOKUP($A142,[1]Intermediate!A:T,10)</f>
        <v>48582</v>
      </c>
      <c r="H142" s="8">
        <f>VLOOKUP($A142,[1]Intermediate!A:T,10)*[1]Intermediate!Q142/100</f>
        <v>38865.599999999999</v>
      </c>
      <c r="I142" s="8">
        <f>VLOOKUP($A142,[1]Intermediate!A:T,10)*[1]Intermediate!R142/100</f>
        <v>4858.2</v>
      </c>
      <c r="J142" s="8">
        <f>VLOOKUP($A142,[1]Intermediate!A:T,10)*[1]Intermediate!S142/100</f>
        <v>4858.2</v>
      </c>
      <c r="K142" t="str">
        <f t="shared" si="8"/>
        <v/>
      </c>
      <c r="L142" s="9">
        <f>VLOOKUP($A142,[1]Intermediate!A:T,2)</f>
        <v>44134</v>
      </c>
      <c r="M142" t="str">
        <f t="shared" si="9"/>
        <v>BOTH</v>
      </c>
      <c r="N142" s="10">
        <f t="shared" si="10"/>
        <v>0.79999999999999993</v>
      </c>
      <c r="O142" s="10">
        <f t="shared" si="10"/>
        <v>9.9999999999999992E-2</v>
      </c>
      <c r="P142" s="10">
        <f t="shared" si="10"/>
        <v>9.9999999999999992E-2</v>
      </c>
      <c r="Q142" s="11">
        <f t="shared" si="11"/>
        <v>48581.999999999993</v>
      </c>
    </row>
    <row r="143" spans="1:17" ht="15" hidden="1" customHeight="1" x14ac:dyDescent="0.3">
      <c r="A143" s="5">
        <f>[1]Intermediate!A143</f>
        <v>2000043604</v>
      </c>
      <c r="B143" s="6" t="str">
        <f>VLOOKUP($D143,'[1]Counties Systems Crosswalk'!C:E,3)</f>
        <v>9, 11</v>
      </c>
      <c r="C143" s="7" t="str">
        <f>VLOOKUP($A143,[1]Intermediate!A:T,3)</f>
        <v>YADKIN VALLEY ECONOMIC</v>
      </c>
      <c r="D143" s="7">
        <f>VLOOKUP($C143,[1]Claims!A:B,2,FALSE)</f>
        <v>1075</v>
      </c>
      <c r="E143" t="str">
        <f>VLOOKUP($D143,'[1]Counties Systems Crosswalk'!C:D,2)</f>
        <v>Davie, Stokes, Surry, Yadkin</v>
      </c>
      <c r="F143" t="str">
        <f>VLOOKUP($A143,[1]Intermediate!A:T,5)</f>
        <v>P2021_CARES ADTAP OPER</v>
      </c>
      <c r="G143" s="8">
        <f>VLOOKUP($A143,[1]Intermediate!A:T,10)</f>
        <v>0</v>
      </c>
      <c r="H143" s="8">
        <f>VLOOKUP($A143,[1]Intermediate!A:T,10)*[1]Intermediate!Q143/100</f>
        <v>0</v>
      </c>
      <c r="I143" s="8">
        <f>VLOOKUP($A143,[1]Intermediate!A:T,10)*[1]Intermediate!R143/100</f>
        <v>0</v>
      </c>
      <c r="J143" s="8">
        <f>VLOOKUP($A143,[1]Intermediate!A:T,10)*[1]Intermediate!S143/100</f>
        <v>0</v>
      </c>
      <c r="K143" t="str">
        <f t="shared" si="8"/>
        <v>OPERATING</v>
      </c>
      <c r="L143" s="9">
        <f>VLOOKUP($A143,[1]Intermediate!A:T,2)</f>
        <v>44134</v>
      </c>
      <c r="M143" t="str">
        <f t="shared" si="9"/>
        <v/>
      </c>
      <c r="N143" s="10" t="e">
        <f t="shared" si="10"/>
        <v>#DIV/0!</v>
      </c>
      <c r="O143" s="10" t="e">
        <f t="shared" si="10"/>
        <v>#DIV/0!</v>
      </c>
      <c r="P143" s="10" t="e">
        <f t="shared" si="10"/>
        <v>#DIV/0!</v>
      </c>
      <c r="Q143" s="11">
        <f t="shared" si="11"/>
        <v>0</v>
      </c>
    </row>
    <row r="144" spans="1:17" ht="15" hidden="1" customHeight="1" x14ac:dyDescent="0.3">
      <c r="A144" s="5">
        <f>[1]Intermediate!A144</f>
        <v>2000043605</v>
      </c>
      <c r="B144" s="6">
        <f>VLOOKUP($D144,'[1]Counties Systems Crosswalk'!C:E,3)</f>
        <v>14</v>
      </c>
      <c r="C144" s="7" t="str">
        <f>VLOOKUP($A144,[1]Intermediate!A:T,3)</f>
        <v>WESTERN CAROLINA COMMUNITY</v>
      </c>
      <c r="D144" s="7">
        <f>VLOOKUP($C144,[1]Claims!A:B,2,FALSE)</f>
        <v>1072</v>
      </c>
      <c r="E144" t="str">
        <f>VLOOKUP($D144,'[1]Counties Systems Crosswalk'!C:D,2)</f>
        <v>Henderson</v>
      </c>
      <c r="F144" t="str">
        <f>VLOOKUP($A144,[1]Intermediate!A:T,5)</f>
        <v>P2021_CARES ADTAP OPER</v>
      </c>
      <c r="G144" s="8">
        <f>VLOOKUP($A144,[1]Intermediate!A:T,10)</f>
        <v>0</v>
      </c>
      <c r="H144" s="8">
        <f>VLOOKUP($A144,[1]Intermediate!A:T,10)*[1]Intermediate!Q144/100</f>
        <v>0</v>
      </c>
      <c r="I144" s="8">
        <f>VLOOKUP($A144,[1]Intermediate!A:T,10)*[1]Intermediate!R144/100</f>
        <v>0</v>
      </c>
      <c r="J144" s="8">
        <f>VLOOKUP($A144,[1]Intermediate!A:T,10)*[1]Intermediate!S144/100</f>
        <v>0</v>
      </c>
      <c r="K144" t="str">
        <f t="shared" si="8"/>
        <v>OPERATING</v>
      </c>
      <c r="L144" s="9">
        <f>VLOOKUP($A144,[1]Intermediate!A:T,2)</f>
        <v>44134</v>
      </c>
      <c r="M144" t="str">
        <f t="shared" si="9"/>
        <v/>
      </c>
      <c r="N144" s="10" t="e">
        <f t="shared" si="10"/>
        <v>#DIV/0!</v>
      </c>
      <c r="O144" s="10" t="e">
        <f t="shared" si="10"/>
        <v>#DIV/0!</v>
      </c>
      <c r="P144" s="10" t="e">
        <f t="shared" si="10"/>
        <v>#DIV/0!</v>
      </c>
      <c r="Q144" s="11">
        <f t="shared" si="11"/>
        <v>0</v>
      </c>
    </row>
    <row r="145" spans="1:17" ht="15" customHeight="1" x14ac:dyDescent="0.3">
      <c r="A145" s="5">
        <f>[1]Intermediate!A145</f>
        <v>2000043606</v>
      </c>
      <c r="B145" s="6">
        <f>VLOOKUP($D145,'[1]Counties Systems Crosswalk'!C:E,3)</f>
        <v>5</v>
      </c>
      <c r="C145" s="7" t="str">
        <f>VLOOKUP($A145,[1]Intermediate!A:T,3)</f>
        <v>KERR AREA TRANSPORTATION</v>
      </c>
      <c r="D145" s="7">
        <f>VLOOKUP($C145,[1]Claims!A:B,2,FALSE)</f>
        <v>1040</v>
      </c>
      <c r="E145" t="str">
        <f>VLOOKUP($D145,'[1]Counties Systems Crosswalk'!C:D,2)</f>
        <v>Franklin, Granville, Vance, Warren</v>
      </c>
      <c r="F145" t="str">
        <f>VLOOKUP($A145,[1]Intermediate!A:T,5)</f>
        <v>P2021_5311_ADMIN</v>
      </c>
      <c r="G145" s="8">
        <f>VLOOKUP($A145,[1]Intermediate!A:T,10)</f>
        <v>603577</v>
      </c>
      <c r="H145" s="8">
        <f>VLOOKUP($A145,[1]Intermediate!A:T,10)*[1]Intermediate!Q145/100</f>
        <v>482861.6</v>
      </c>
      <c r="I145" s="8">
        <f>VLOOKUP($A145,[1]Intermediate!A:T,10)*[1]Intermediate!R145/100</f>
        <v>30178.85</v>
      </c>
      <c r="J145" s="8">
        <f>VLOOKUP($A145,[1]Intermediate!A:T,10)*[1]Intermediate!S145/100</f>
        <v>90536.55</v>
      </c>
      <c r="K145" t="str">
        <f t="shared" si="8"/>
        <v/>
      </c>
      <c r="L145" s="9">
        <f>VLOOKUP($A145,[1]Intermediate!A:T,2)</f>
        <v>44134</v>
      </c>
      <c r="M145" t="str">
        <f t="shared" si="9"/>
        <v>BOTH</v>
      </c>
      <c r="N145" s="10">
        <f t="shared" si="10"/>
        <v>0.79999999999999993</v>
      </c>
      <c r="O145" s="10">
        <f t="shared" si="10"/>
        <v>4.9999999999999996E-2</v>
      </c>
      <c r="P145" s="10">
        <f t="shared" si="10"/>
        <v>0.15</v>
      </c>
      <c r="Q145" s="11">
        <f t="shared" si="11"/>
        <v>603577</v>
      </c>
    </row>
    <row r="146" spans="1:17" ht="15" customHeight="1" x14ac:dyDescent="0.3">
      <c r="A146" s="5">
        <f>[1]Intermediate!A146</f>
        <v>2000043607</v>
      </c>
      <c r="B146" s="6">
        <f>VLOOKUP($D146,'[1]Counties Systems Crosswalk'!C:E,3)</f>
        <v>8</v>
      </c>
      <c r="C146" s="7" t="str">
        <f>VLOOKUP($A146,[1]Intermediate!A:T,3)</f>
        <v>RICHMOND INTERAGENCY</v>
      </c>
      <c r="D146" s="7">
        <f>VLOOKUP($C146,[1]Claims!A:B,2,FALSE)</f>
        <v>1059</v>
      </c>
      <c r="E146" t="str">
        <f>VLOOKUP($D146,'[1]Counties Systems Crosswalk'!C:D,2)</f>
        <v>Richmond</v>
      </c>
      <c r="F146" t="str">
        <f>VLOOKUP($A146,[1]Intermediate!A:T,5)</f>
        <v>P2021_5311_ADMIN</v>
      </c>
      <c r="G146" s="8">
        <f>VLOOKUP($A146,[1]Intermediate!A:T,10)</f>
        <v>176430</v>
      </c>
      <c r="H146" s="8">
        <f>VLOOKUP($A146,[1]Intermediate!A:T,10)*[1]Intermediate!Q146/100</f>
        <v>141144</v>
      </c>
      <c r="I146" s="8">
        <f>VLOOKUP($A146,[1]Intermediate!A:T,10)*[1]Intermediate!R146/100</f>
        <v>8821.5</v>
      </c>
      <c r="J146" s="8">
        <f>VLOOKUP($A146,[1]Intermediate!A:T,10)*[1]Intermediate!S146/100</f>
        <v>26464.5</v>
      </c>
      <c r="K146" t="str">
        <f t="shared" si="8"/>
        <v/>
      </c>
      <c r="L146" s="9">
        <f>VLOOKUP($A146,[1]Intermediate!A:T,2)</f>
        <v>44134</v>
      </c>
      <c r="M146" t="str">
        <f t="shared" si="9"/>
        <v>BOTH</v>
      </c>
      <c r="N146" s="10">
        <f t="shared" si="10"/>
        <v>0.8</v>
      </c>
      <c r="O146" s="10">
        <f t="shared" si="10"/>
        <v>0.05</v>
      </c>
      <c r="P146" s="10">
        <f t="shared" si="10"/>
        <v>0.15</v>
      </c>
      <c r="Q146" s="11">
        <f t="shared" si="11"/>
        <v>176430</v>
      </c>
    </row>
    <row r="147" spans="1:17" ht="15" customHeight="1" x14ac:dyDescent="0.3">
      <c r="A147" s="5">
        <f>[1]Intermediate!A147</f>
        <v>2000043608</v>
      </c>
      <c r="B147" s="6">
        <f>VLOOKUP($D147,'[1]Counties Systems Crosswalk'!C:E,3)</f>
        <v>1</v>
      </c>
      <c r="C147" s="7" t="str">
        <f>VLOOKUP($A147,[1]Intermediate!A:T,3)</f>
        <v>HYDE COUNTY NON-PROFIT PRIVATE</v>
      </c>
      <c r="D147" s="7">
        <f>VLOOKUP($C147,[1]Claims!A:B,2,FALSE)</f>
        <v>1037</v>
      </c>
      <c r="E147" t="str">
        <f>VLOOKUP($D147,'[1]Counties Systems Crosswalk'!C:D,2)</f>
        <v>Hyde, Tyrell</v>
      </c>
      <c r="F147" t="str">
        <f>VLOOKUP($A147,[1]Intermediate!A:T,5)</f>
        <v>P2021_5311_ADMIN</v>
      </c>
      <c r="G147" s="8">
        <f>VLOOKUP($A147,[1]Intermediate!A:T,10)</f>
        <v>112043</v>
      </c>
      <c r="H147" s="8">
        <f>VLOOKUP($A147,[1]Intermediate!A:T,10)*[1]Intermediate!Q147/100</f>
        <v>89634.4</v>
      </c>
      <c r="I147" s="8">
        <f>VLOOKUP($A147,[1]Intermediate!A:T,10)*[1]Intermediate!R147/100</f>
        <v>5602.15</v>
      </c>
      <c r="J147" s="8">
        <f>VLOOKUP($A147,[1]Intermediate!A:T,10)*[1]Intermediate!S147/100</f>
        <v>16806.45</v>
      </c>
      <c r="K147" t="str">
        <f t="shared" si="8"/>
        <v/>
      </c>
      <c r="L147" s="9">
        <f>VLOOKUP($A147,[1]Intermediate!A:T,2)</f>
        <v>44134</v>
      </c>
      <c r="M147" t="str">
        <f t="shared" si="9"/>
        <v>BOTH</v>
      </c>
      <c r="N147" s="10">
        <f t="shared" si="10"/>
        <v>0.79999999999999993</v>
      </c>
      <c r="O147" s="10">
        <f t="shared" si="10"/>
        <v>4.9999999999999996E-2</v>
      </c>
      <c r="P147" s="10">
        <f t="shared" si="10"/>
        <v>0.15</v>
      </c>
      <c r="Q147" s="11">
        <f t="shared" si="11"/>
        <v>112042.99999999999</v>
      </c>
    </row>
    <row r="148" spans="1:17" ht="15" customHeight="1" x14ac:dyDescent="0.3">
      <c r="A148" s="5">
        <f>[1]Intermediate!A148</f>
        <v>2000043609</v>
      </c>
      <c r="B148" s="6">
        <f>VLOOKUP($D148,'[1]Counties Systems Crosswalk'!C:E,3)</f>
        <v>6</v>
      </c>
      <c r="C148" s="7" t="str">
        <f>VLOOKUP($A148,[1]Intermediate!A:T,3)</f>
        <v>HARNETT COUNTY</v>
      </c>
      <c r="D148" s="7">
        <f>VLOOKUP($C148,[1]Claims!A:B,2,FALSE)</f>
        <v>1035</v>
      </c>
      <c r="E148" t="str">
        <f>VLOOKUP($D148,'[1]Counties Systems Crosswalk'!C:D,2)</f>
        <v>Harnett</v>
      </c>
      <c r="F148" t="str">
        <f>VLOOKUP($A148,[1]Intermediate!A:T,5)</f>
        <v>P2021_5311_ADMIN</v>
      </c>
      <c r="G148" s="8">
        <f>VLOOKUP($A148,[1]Intermediate!A:T,10)</f>
        <v>214711</v>
      </c>
      <c r="H148" s="8">
        <f>VLOOKUP($A148,[1]Intermediate!A:T,10)*[1]Intermediate!Q148/100</f>
        <v>171768.8</v>
      </c>
      <c r="I148" s="8">
        <f>VLOOKUP($A148,[1]Intermediate!A:T,10)*[1]Intermediate!R148/100</f>
        <v>10735.55</v>
      </c>
      <c r="J148" s="8">
        <f>VLOOKUP($A148,[1]Intermediate!A:T,10)*[1]Intermediate!S148/100</f>
        <v>32206.65</v>
      </c>
      <c r="K148" t="str">
        <f t="shared" si="8"/>
        <v/>
      </c>
      <c r="L148" s="9">
        <f>VLOOKUP($A148,[1]Intermediate!A:T,2)</f>
        <v>44134</v>
      </c>
      <c r="M148" t="str">
        <f t="shared" si="9"/>
        <v>BOTH</v>
      </c>
      <c r="N148" s="10">
        <f t="shared" si="10"/>
        <v>0.79999999999999993</v>
      </c>
      <c r="O148" s="10">
        <f t="shared" si="10"/>
        <v>4.9999999999999996E-2</v>
      </c>
      <c r="P148" s="10">
        <f t="shared" si="10"/>
        <v>0.15</v>
      </c>
      <c r="Q148" s="11">
        <f t="shared" si="11"/>
        <v>214710.99999999997</v>
      </c>
    </row>
    <row r="149" spans="1:17" ht="15" customHeight="1" x14ac:dyDescent="0.3">
      <c r="A149" s="5">
        <f>[1]Intermediate!A149</f>
        <v>2000043610</v>
      </c>
      <c r="B149" s="6">
        <f>VLOOKUP($D149,'[1]Counties Systems Crosswalk'!C:E,3)</f>
        <v>2</v>
      </c>
      <c r="C149" s="7" t="str">
        <f>VLOOKUP($A149,[1]Intermediate!A:T,3)</f>
        <v>GREENE COUNTY</v>
      </c>
      <c r="D149" s="7">
        <f>VLOOKUP($C149,[1]Claims!A:B,2,FALSE)</f>
        <v>1033</v>
      </c>
      <c r="E149" t="str">
        <f>VLOOKUP($D149,'[1]Counties Systems Crosswalk'!C:D,2)</f>
        <v>Greene</v>
      </c>
      <c r="F149" t="str">
        <f>VLOOKUP($A149,[1]Intermediate!A:T,5)</f>
        <v>P2021_5311_ADMIN</v>
      </c>
      <c r="G149" s="8">
        <f>VLOOKUP($A149,[1]Intermediate!A:T,10)</f>
        <v>43587</v>
      </c>
      <c r="H149" s="8">
        <f>VLOOKUP($A149,[1]Intermediate!A:T,10)*[1]Intermediate!Q149/100</f>
        <v>34869.599999999999</v>
      </c>
      <c r="I149" s="8">
        <f>VLOOKUP($A149,[1]Intermediate!A:T,10)*[1]Intermediate!R149/100</f>
        <v>2179.35</v>
      </c>
      <c r="J149" s="8">
        <f>VLOOKUP($A149,[1]Intermediate!A:T,10)*[1]Intermediate!S149/100</f>
        <v>6538.05</v>
      </c>
      <c r="K149" t="str">
        <f t="shared" si="8"/>
        <v/>
      </c>
      <c r="L149" s="9">
        <f>VLOOKUP($A149,[1]Intermediate!A:T,2)</f>
        <v>44134</v>
      </c>
      <c r="M149" t="str">
        <f t="shared" si="9"/>
        <v>BOTH</v>
      </c>
      <c r="N149" s="10">
        <f t="shared" si="10"/>
        <v>0.79999999999999993</v>
      </c>
      <c r="O149" s="10">
        <f t="shared" si="10"/>
        <v>4.9999999999999996E-2</v>
      </c>
      <c r="P149" s="10">
        <f t="shared" si="10"/>
        <v>0.15</v>
      </c>
      <c r="Q149" s="11">
        <f t="shared" si="11"/>
        <v>43587</v>
      </c>
    </row>
    <row r="150" spans="1:17" ht="15" customHeight="1" x14ac:dyDescent="0.3">
      <c r="A150" s="5">
        <f>[1]Intermediate!A150</f>
        <v>2000043611</v>
      </c>
      <c r="B150" s="6">
        <f>VLOOKUP($D150,'[1]Counties Systems Crosswalk'!C:E,3)</f>
        <v>4</v>
      </c>
      <c r="C150" s="7" t="str">
        <f>VLOOKUP($A150,[1]Intermediate!A:T,3)</f>
        <v>GOLDSBORO WAYNE TRANSPORTATION</v>
      </c>
      <c r="D150" s="7">
        <f>VLOOKUP($C150,[1]Claims!A:B,2,FALSE)</f>
        <v>1031</v>
      </c>
      <c r="E150" t="str">
        <f>VLOOKUP($D150,'[1]Counties Systems Crosswalk'!C:D,2)</f>
        <v>Wayne</v>
      </c>
      <c r="F150" t="str">
        <f>VLOOKUP($A150,[1]Intermediate!A:T,5)</f>
        <v>P2021_5311_ADMIN</v>
      </c>
      <c r="G150" s="8">
        <f>VLOOKUP($A150,[1]Intermediate!A:T,10)</f>
        <v>225688</v>
      </c>
      <c r="H150" s="8">
        <f>VLOOKUP($A150,[1]Intermediate!A:T,10)*[1]Intermediate!Q150/100</f>
        <v>180550.39999999999</v>
      </c>
      <c r="I150" s="8">
        <f>VLOOKUP($A150,[1]Intermediate!A:T,10)*[1]Intermediate!R150/100</f>
        <v>11284.4</v>
      </c>
      <c r="J150" s="8">
        <f>VLOOKUP($A150,[1]Intermediate!A:T,10)*[1]Intermediate!S150/100</f>
        <v>33853.199999999997</v>
      </c>
      <c r="K150" t="str">
        <f t="shared" si="8"/>
        <v/>
      </c>
      <c r="L150" s="9">
        <f>VLOOKUP($A150,[1]Intermediate!A:T,2)</f>
        <v>44134</v>
      </c>
      <c r="M150" t="str">
        <f t="shared" si="9"/>
        <v>BOTH</v>
      </c>
      <c r="N150" s="10">
        <f t="shared" si="10"/>
        <v>0.79999999999999993</v>
      </c>
      <c r="O150" s="10">
        <f t="shared" si="10"/>
        <v>4.9999999999999996E-2</v>
      </c>
      <c r="P150" s="10">
        <f t="shared" si="10"/>
        <v>0.15</v>
      </c>
      <c r="Q150" s="11">
        <f t="shared" si="11"/>
        <v>225688</v>
      </c>
    </row>
    <row r="151" spans="1:17" ht="15" customHeight="1" x14ac:dyDescent="0.3">
      <c r="A151" s="5">
        <f>[1]Intermediate!A151</f>
        <v>2000043612</v>
      </c>
      <c r="B151" s="6">
        <f>VLOOKUP($D151,'[1]Counties Systems Crosswalk'!C:E,3)</f>
        <v>1</v>
      </c>
      <c r="C151" s="7" t="str">
        <f>VLOOKUP($A151,[1]Intermediate!A:T,3)</f>
        <v>GATES COUNTY</v>
      </c>
      <c r="D151" s="7">
        <f>VLOOKUP($C151,[1]Claims!A:B,2,FALSE)</f>
        <v>1030</v>
      </c>
      <c r="E151" t="str">
        <f>VLOOKUP($D151,'[1]Counties Systems Crosswalk'!C:D,2)</f>
        <v>Gates</v>
      </c>
      <c r="F151" t="str">
        <f>VLOOKUP($A151,[1]Intermediate!A:T,5)</f>
        <v>P2021_5311_ADMIN</v>
      </c>
      <c r="G151" s="8">
        <f>VLOOKUP($A151,[1]Intermediate!A:T,10)</f>
        <v>103513</v>
      </c>
      <c r="H151" s="8">
        <f>VLOOKUP($A151,[1]Intermediate!A:T,10)*[1]Intermediate!Q151/100</f>
        <v>82810.399999999994</v>
      </c>
      <c r="I151" s="8">
        <f>VLOOKUP($A151,[1]Intermediate!A:T,10)*[1]Intermediate!R151/100</f>
        <v>5175.6499999999996</v>
      </c>
      <c r="J151" s="8">
        <f>VLOOKUP($A151,[1]Intermediate!A:T,10)*[1]Intermediate!S151/100</f>
        <v>15526.95</v>
      </c>
      <c r="K151" t="str">
        <f t="shared" si="8"/>
        <v/>
      </c>
      <c r="L151" s="9">
        <f>VLOOKUP($A151,[1]Intermediate!A:T,2)</f>
        <v>44134</v>
      </c>
      <c r="M151" t="str">
        <f t="shared" si="9"/>
        <v>BOTH</v>
      </c>
      <c r="N151" s="10">
        <f t="shared" si="10"/>
        <v>0.79999999999999993</v>
      </c>
      <c r="O151" s="10">
        <f t="shared" si="10"/>
        <v>4.9999999999999996E-2</v>
      </c>
      <c r="P151" s="10">
        <f t="shared" si="10"/>
        <v>0.15</v>
      </c>
      <c r="Q151" s="11">
        <f t="shared" si="11"/>
        <v>103512.99999999999</v>
      </c>
    </row>
    <row r="152" spans="1:17" ht="15" customHeight="1" x14ac:dyDescent="0.3">
      <c r="A152" s="5">
        <f>[1]Intermediate!A152</f>
        <v>2000043613</v>
      </c>
      <c r="B152" s="6">
        <f>VLOOKUP($D152,'[1]Counties Systems Crosswalk'!C:E,3)</f>
        <v>6</v>
      </c>
      <c r="C152" s="7" t="str">
        <f>VLOOKUP($A152,[1]Intermediate!A:T,3)</f>
        <v>COLUMBUS COUNTY</v>
      </c>
      <c r="D152" s="7">
        <f>VLOOKUP($C152,[1]Claims!A:B,2,FALSE)</f>
        <v>1022</v>
      </c>
      <c r="E152" t="str">
        <f>VLOOKUP($D152,'[1]Counties Systems Crosswalk'!C:D,2)</f>
        <v>Columbus</v>
      </c>
      <c r="F152" t="str">
        <f>VLOOKUP($A152,[1]Intermediate!A:T,5)</f>
        <v>P2021_5311_ADMIN</v>
      </c>
      <c r="G152" s="8">
        <f>VLOOKUP($A152,[1]Intermediate!A:T,10)</f>
        <v>59459</v>
      </c>
      <c r="H152" s="8">
        <f>VLOOKUP($A152,[1]Intermediate!A:T,10)*[1]Intermediate!Q152/100</f>
        <v>47567.199999999997</v>
      </c>
      <c r="I152" s="8">
        <f>VLOOKUP($A152,[1]Intermediate!A:T,10)*[1]Intermediate!R152/100</f>
        <v>2972.95</v>
      </c>
      <c r="J152" s="8">
        <f>VLOOKUP($A152,[1]Intermediate!A:T,10)*[1]Intermediate!S152/100</f>
        <v>8918.85</v>
      </c>
      <c r="K152" t="str">
        <f t="shared" si="8"/>
        <v/>
      </c>
      <c r="L152" s="9">
        <f>VLOOKUP($A152,[1]Intermediate!A:T,2)</f>
        <v>44134</v>
      </c>
      <c r="M152" t="str">
        <f t="shared" si="9"/>
        <v>BOTH</v>
      </c>
      <c r="N152" s="10">
        <f t="shared" si="10"/>
        <v>0.79999999999999993</v>
      </c>
      <c r="O152" s="10">
        <f t="shared" si="10"/>
        <v>4.9999999999999996E-2</v>
      </c>
      <c r="P152" s="10">
        <f t="shared" si="10"/>
        <v>0.15</v>
      </c>
      <c r="Q152" s="11">
        <f t="shared" si="11"/>
        <v>59458.999999999993</v>
      </c>
    </row>
    <row r="153" spans="1:17" ht="15" customHeight="1" x14ac:dyDescent="0.3">
      <c r="A153" s="5">
        <f>[1]Intermediate!A153</f>
        <v>2000043614</v>
      </c>
      <c r="B153" s="6">
        <f>VLOOKUP($D153,'[1]Counties Systems Crosswalk'!C:E,3)</f>
        <v>3</v>
      </c>
      <c r="C153" s="7" t="str">
        <f>VLOOKUP($A153,[1]Intermediate!A:T,3)</f>
        <v>DUPLIN COUNTY</v>
      </c>
      <c r="D153" s="7">
        <f>VLOOKUP($C153,[1]Claims!A:B,2,FALSE)</f>
        <v>1028</v>
      </c>
      <c r="E153" t="str">
        <f>VLOOKUP($D153,'[1]Counties Systems Crosswalk'!C:D,2)</f>
        <v>Duplin</v>
      </c>
      <c r="F153" t="str">
        <f>VLOOKUP($A153,[1]Intermediate!A:T,5)</f>
        <v>P2021_5311_ADMIN</v>
      </c>
      <c r="G153" s="8">
        <f>VLOOKUP($A153,[1]Intermediate!A:T,10)</f>
        <v>29484</v>
      </c>
      <c r="H153" s="8">
        <f>VLOOKUP($A153,[1]Intermediate!A:T,10)*[1]Intermediate!Q153/100</f>
        <v>23587.200000000001</v>
      </c>
      <c r="I153" s="8">
        <f>VLOOKUP($A153,[1]Intermediate!A:T,10)*[1]Intermediate!R153/100</f>
        <v>1474.2</v>
      </c>
      <c r="J153" s="8">
        <f>VLOOKUP($A153,[1]Intermediate!A:T,10)*[1]Intermediate!S153/100</f>
        <v>4422.6000000000004</v>
      </c>
      <c r="K153" t="str">
        <f t="shared" si="8"/>
        <v/>
      </c>
      <c r="L153" s="9">
        <f>VLOOKUP($A153,[1]Intermediate!A:T,2)</f>
        <v>44134</v>
      </c>
      <c r="M153" t="str">
        <f t="shared" si="9"/>
        <v>BOTH</v>
      </c>
      <c r="N153" s="10">
        <f t="shared" si="10"/>
        <v>0.8</v>
      </c>
      <c r="O153" s="10">
        <f t="shared" si="10"/>
        <v>0.05</v>
      </c>
      <c r="P153" s="10">
        <f t="shared" si="10"/>
        <v>0.15000000000000002</v>
      </c>
      <c r="Q153" s="11">
        <f t="shared" si="11"/>
        <v>29484</v>
      </c>
    </row>
    <row r="154" spans="1:17" ht="15" customHeight="1" x14ac:dyDescent="0.3">
      <c r="A154" s="5">
        <f>[1]Intermediate!A154</f>
        <v>2000043615</v>
      </c>
      <c r="B154" s="6">
        <f>VLOOKUP($D154,'[1]Counties Systems Crosswalk'!C:E,3)</f>
        <v>2</v>
      </c>
      <c r="C154" s="7" t="str">
        <f>VLOOKUP($A154,[1]Intermediate!A:T,3)</f>
        <v>CRAVEN COUNTY</v>
      </c>
      <c r="D154" s="7">
        <f>VLOOKUP($C154,[1]Claims!A:B,2,FALSE)</f>
        <v>1024</v>
      </c>
      <c r="E154" t="str">
        <f>VLOOKUP($D154,'[1]Counties Systems Crosswalk'!C:D,2)</f>
        <v>Craven, Jones, Pamlico</v>
      </c>
      <c r="F154" t="str">
        <f>VLOOKUP($A154,[1]Intermediate!A:T,5)</f>
        <v>P2021_5311_OPERATING</v>
      </c>
      <c r="G154" s="8">
        <f>VLOOKUP($A154,[1]Intermediate!A:T,10)</f>
        <v>68715</v>
      </c>
      <c r="H154" s="8">
        <f>VLOOKUP($A154,[1]Intermediate!A:T,10)*[1]Intermediate!Q154/100</f>
        <v>34357.5</v>
      </c>
      <c r="I154" s="8">
        <f>VLOOKUP($A154,[1]Intermediate!A:T,10)*[1]Intermediate!R154/100</f>
        <v>0</v>
      </c>
      <c r="J154" s="8">
        <f>VLOOKUP($A154,[1]Intermediate!A:T,10)*[1]Intermediate!S154/100</f>
        <v>34357.5</v>
      </c>
      <c r="K154" t="str">
        <f t="shared" si="8"/>
        <v>OPERATING</v>
      </c>
      <c r="L154" s="9">
        <f>VLOOKUP($A154,[1]Intermediate!A:T,2)</f>
        <v>44134</v>
      </c>
      <c r="M154" t="str">
        <f t="shared" si="9"/>
        <v>FEDERAL</v>
      </c>
      <c r="N154" s="10">
        <f t="shared" si="10"/>
        <v>0.5</v>
      </c>
      <c r="O154" s="10">
        <f t="shared" si="10"/>
        <v>0</v>
      </c>
      <c r="P154" s="10">
        <f t="shared" si="10"/>
        <v>0.5</v>
      </c>
      <c r="Q154" s="11">
        <f t="shared" si="11"/>
        <v>68715</v>
      </c>
    </row>
    <row r="155" spans="1:17" ht="15" customHeight="1" x14ac:dyDescent="0.3">
      <c r="A155" s="5">
        <f>[1]Intermediate!A155</f>
        <v>2000043616</v>
      </c>
      <c r="B155" s="6">
        <f>VLOOKUP($D155,'[1]Counties Systems Crosswalk'!C:E,3)</f>
        <v>2</v>
      </c>
      <c r="C155" s="7" t="str">
        <f>VLOOKUP($A155,[1]Intermediate!A:T,3)</f>
        <v>CRAVEN COUNTY</v>
      </c>
      <c r="D155" s="7">
        <f>VLOOKUP($C155,[1]Claims!A:B,2,FALSE)</f>
        <v>1024</v>
      </c>
      <c r="E155" t="str">
        <f>VLOOKUP($D155,'[1]Counties Systems Crosswalk'!C:D,2)</f>
        <v>Craven, Jones, Pamlico</v>
      </c>
      <c r="F155" t="str">
        <f>VLOOKUP($A155,[1]Intermediate!A:T,5)</f>
        <v>P2021_5311_ADMIN</v>
      </c>
      <c r="G155" s="8">
        <f>VLOOKUP($A155,[1]Intermediate!A:T,10)</f>
        <v>14602</v>
      </c>
      <c r="H155" s="8">
        <f>VLOOKUP($A155,[1]Intermediate!A:T,10)*[1]Intermediate!Q155/100</f>
        <v>11681.6</v>
      </c>
      <c r="I155" s="8">
        <f>VLOOKUP($A155,[1]Intermediate!A:T,10)*[1]Intermediate!R155/100</f>
        <v>730.1</v>
      </c>
      <c r="J155" s="8">
        <f>VLOOKUP($A155,[1]Intermediate!A:T,10)*[1]Intermediate!S155/100</f>
        <v>2190.3000000000002</v>
      </c>
      <c r="K155" t="str">
        <f t="shared" si="8"/>
        <v/>
      </c>
      <c r="L155" s="9">
        <f>VLOOKUP($A155,[1]Intermediate!A:T,2)</f>
        <v>44134</v>
      </c>
      <c r="M155" t="str">
        <f t="shared" si="9"/>
        <v>BOTH</v>
      </c>
      <c r="N155" s="10">
        <f t="shared" si="10"/>
        <v>0.8</v>
      </c>
      <c r="O155" s="10">
        <f t="shared" si="10"/>
        <v>0.05</v>
      </c>
      <c r="P155" s="10">
        <f t="shared" si="10"/>
        <v>0.15000000000000002</v>
      </c>
      <c r="Q155" s="11">
        <f t="shared" si="11"/>
        <v>14602</v>
      </c>
    </row>
    <row r="156" spans="1:17" ht="15" customHeight="1" x14ac:dyDescent="0.3">
      <c r="A156" s="5">
        <f>[1]Intermediate!A156</f>
        <v>2000043617</v>
      </c>
      <c r="B156" s="6">
        <f>VLOOKUP($D156,'[1]Counties Systems Crosswalk'!C:E,3)</f>
        <v>6</v>
      </c>
      <c r="C156" s="7" t="str">
        <f>VLOOKUP($A156,[1]Intermediate!A:T,3)</f>
        <v>COLUMBUS COUNTY</v>
      </c>
      <c r="D156" s="7">
        <f>VLOOKUP($C156,[1]Claims!A:B,2,FALSE)</f>
        <v>1022</v>
      </c>
      <c r="E156" t="str">
        <f>VLOOKUP($D156,'[1]Counties Systems Crosswalk'!C:D,2)</f>
        <v>Columbus</v>
      </c>
      <c r="F156" t="str">
        <f>VLOOKUP($A156,[1]Intermediate!A:T,5)</f>
        <v>P2021_CAPITAL</v>
      </c>
      <c r="G156" s="8">
        <f>VLOOKUP($A156,[1]Intermediate!A:T,10)</f>
        <v>182992</v>
      </c>
      <c r="H156" s="8">
        <f>VLOOKUP($A156,[1]Intermediate!A:T,10)*[1]Intermediate!Q156/100</f>
        <v>146393.60000000001</v>
      </c>
      <c r="I156" s="8">
        <f>VLOOKUP($A156,[1]Intermediate!A:T,10)*[1]Intermediate!R156/100</f>
        <v>18299.2</v>
      </c>
      <c r="J156" s="8">
        <f>VLOOKUP($A156,[1]Intermediate!A:T,10)*[1]Intermediate!S156/100</f>
        <v>18299.2</v>
      </c>
      <c r="K156" t="str">
        <f t="shared" si="8"/>
        <v>CAPITAL</v>
      </c>
      <c r="L156" s="9">
        <f>VLOOKUP($A156,[1]Intermediate!A:T,2)</f>
        <v>44134</v>
      </c>
      <c r="M156" t="str">
        <f t="shared" si="9"/>
        <v>BOTH</v>
      </c>
      <c r="N156" s="10">
        <f t="shared" si="10"/>
        <v>0.8</v>
      </c>
      <c r="O156" s="10">
        <f t="shared" si="10"/>
        <v>0.1</v>
      </c>
      <c r="P156" s="10">
        <f t="shared" si="10"/>
        <v>0.1</v>
      </c>
      <c r="Q156" s="11">
        <f t="shared" si="11"/>
        <v>182992.00000000003</v>
      </c>
    </row>
    <row r="157" spans="1:17" ht="15" hidden="1" customHeight="1" x14ac:dyDescent="0.3">
      <c r="A157" s="5">
        <f>[1]Intermediate!A157</f>
        <v>2000043618</v>
      </c>
      <c r="B157" s="6">
        <f>VLOOKUP($D157,'[1]Counties Systems Crosswalk'!C:E,3)</f>
        <v>4</v>
      </c>
      <c r="C157" s="7" t="str">
        <f>VLOOKUP($A157,[1]Intermediate!A:T,3)</f>
        <v>GOLDSBORO WAYNE TRANSPORTATION</v>
      </c>
      <c r="D157" s="7">
        <f>VLOOKUP($C157,[1]Claims!A:B,2,FALSE)</f>
        <v>1031</v>
      </c>
      <c r="E157" t="str">
        <f>VLOOKUP($D157,'[1]Counties Systems Crosswalk'!C:D,2)</f>
        <v>Wayne</v>
      </c>
      <c r="F157" t="str">
        <f>VLOOKUP($A157,[1]Intermediate!A:T,5)</f>
        <v>P2021_CAPITAL</v>
      </c>
      <c r="G157" s="8">
        <f>VLOOKUP($A157,[1]Intermediate!A:T,10)</f>
        <v>0</v>
      </c>
      <c r="H157" s="8">
        <f>VLOOKUP($A157,[1]Intermediate!A:T,10)*[1]Intermediate!Q157/100</f>
        <v>0</v>
      </c>
      <c r="I157" s="8">
        <f>VLOOKUP($A157,[1]Intermediate!A:T,10)*[1]Intermediate!R157/100</f>
        <v>0</v>
      </c>
      <c r="J157" s="8">
        <f>VLOOKUP($A157,[1]Intermediate!A:T,10)*[1]Intermediate!S157/100</f>
        <v>0</v>
      </c>
      <c r="K157" t="str">
        <f t="shared" si="8"/>
        <v>CAPITAL</v>
      </c>
      <c r="L157" s="9">
        <f>VLOOKUP($A157,[1]Intermediate!A:T,2)</f>
        <v>44134</v>
      </c>
      <c r="M157" t="str">
        <f t="shared" si="9"/>
        <v/>
      </c>
      <c r="N157" s="10" t="e">
        <f t="shared" si="10"/>
        <v>#DIV/0!</v>
      </c>
      <c r="O157" s="10" t="e">
        <f t="shared" si="10"/>
        <v>#DIV/0!</v>
      </c>
      <c r="P157" s="10" t="e">
        <f t="shared" si="10"/>
        <v>#DIV/0!</v>
      </c>
      <c r="Q157" s="11">
        <f t="shared" si="11"/>
        <v>0</v>
      </c>
    </row>
    <row r="158" spans="1:17" ht="15" customHeight="1" x14ac:dyDescent="0.3">
      <c r="A158" s="5">
        <f>[1]Intermediate!A158</f>
        <v>2000043619</v>
      </c>
      <c r="B158" s="6">
        <f>VLOOKUP($D158,'[1]Counties Systems Crosswalk'!C:E,3)</f>
        <v>12</v>
      </c>
      <c r="C158" s="7" t="str">
        <f>VLOOKUP($A158,[1]Intermediate!A:T,3)</f>
        <v>IREDELL COUNTY</v>
      </c>
      <c r="D158" s="7">
        <f>VLOOKUP($C158,[1]Claims!A:B,2,FALSE)</f>
        <v>1038</v>
      </c>
      <c r="E158" t="str">
        <f>VLOOKUP($D158,'[1]Counties Systems Crosswalk'!C:D,2)</f>
        <v>Iredell</v>
      </c>
      <c r="F158" t="str">
        <f>VLOOKUP($A158,[1]Intermediate!A:T,5)</f>
        <v>P2020_5307_CARES_OPER</v>
      </c>
      <c r="G158" s="8">
        <f>VLOOKUP($A158,[1]Intermediate!A:T,10)</f>
        <v>948039</v>
      </c>
      <c r="H158" s="8">
        <f>VLOOKUP($A158,[1]Intermediate!A:T,10)*[1]Intermediate!Q158/100</f>
        <v>948039</v>
      </c>
      <c r="I158" s="8">
        <f>VLOOKUP($A158,[1]Intermediate!A:T,10)*[1]Intermediate!R158/100</f>
        <v>0</v>
      </c>
      <c r="J158" s="8">
        <f>VLOOKUP($A158,[1]Intermediate!A:T,10)*[1]Intermediate!S158/100</f>
        <v>0</v>
      </c>
      <c r="K158" t="str">
        <f t="shared" si="8"/>
        <v>OPERATING</v>
      </c>
      <c r="L158" s="9">
        <f>VLOOKUP($A158,[1]Intermediate!A:T,2)</f>
        <v>44134</v>
      </c>
      <c r="M158" t="str">
        <f t="shared" si="9"/>
        <v>FEDERAL</v>
      </c>
      <c r="N158" s="10">
        <f t="shared" si="10"/>
        <v>1</v>
      </c>
      <c r="O158" s="10">
        <f t="shared" si="10"/>
        <v>0</v>
      </c>
      <c r="P158" s="10">
        <f t="shared" si="10"/>
        <v>0</v>
      </c>
      <c r="Q158" s="11">
        <f t="shared" si="11"/>
        <v>948039</v>
      </c>
    </row>
    <row r="159" spans="1:17" ht="15" customHeight="1" x14ac:dyDescent="0.3">
      <c r="A159" s="5">
        <f>[1]Intermediate!A159</f>
        <v>2000043620</v>
      </c>
      <c r="B159" s="6">
        <f>VLOOKUP($D159,'[1]Counties Systems Crosswalk'!C:E,3)</f>
        <v>10</v>
      </c>
      <c r="C159" s="7" t="str">
        <f>VLOOKUP($A159,[1]Intermediate!A:T,3)</f>
        <v>ANSON COUNTY</v>
      </c>
      <c r="D159" s="7">
        <f>VLOOKUP($C159,[1]Claims!A:B,2,FALSE)</f>
        <v>1005</v>
      </c>
      <c r="E159" t="str">
        <f>VLOOKUP($D159,'[1]Counties Systems Crosswalk'!C:D,2)</f>
        <v>Anson</v>
      </c>
      <c r="F159" t="str">
        <f>VLOOKUP($A159,[1]Intermediate!A:T,5)</f>
        <v>P2021_5310_CAPITAL</v>
      </c>
      <c r="G159" s="8">
        <f>VLOOKUP($A159,[1]Intermediate!A:T,10)</f>
        <v>45000</v>
      </c>
      <c r="H159" s="8">
        <f>VLOOKUP($A159,[1]Intermediate!A:T,10)*[1]Intermediate!Q159/100</f>
        <v>36000</v>
      </c>
      <c r="I159" s="8">
        <f>VLOOKUP($A159,[1]Intermediate!A:T,10)*[1]Intermediate!R159/100</f>
        <v>4500</v>
      </c>
      <c r="J159" s="8">
        <f>VLOOKUP($A159,[1]Intermediate!A:T,10)*[1]Intermediate!S159/100</f>
        <v>4500</v>
      </c>
      <c r="K159" t="str">
        <f t="shared" si="8"/>
        <v>CAPITAL</v>
      </c>
      <c r="L159" s="9">
        <f>VLOOKUP($A159,[1]Intermediate!A:T,2)</f>
        <v>44134</v>
      </c>
      <c r="M159" t="str">
        <f t="shared" si="9"/>
        <v>BOTH</v>
      </c>
      <c r="N159" s="10">
        <f t="shared" si="10"/>
        <v>0.8</v>
      </c>
      <c r="O159" s="10">
        <f t="shared" si="10"/>
        <v>0.1</v>
      </c>
      <c r="P159" s="10">
        <f t="shared" si="10"/>
        <v>0.1</v>
      </c>
      <c r="Q159" s="11">
        <f t="shared" si="11"/>
        <v>45000</v>
      </c>
    </row>
    <row r="160" spans="1:17" ht="15" hidden="1" customHeight="1" x14ac:dyDescent="0.3">
      <c r="A160" s="5">
        <f>[1]Intermediate!A160</f>
        <v>2000043621</v>
      </c>
      <c r="B160" s="6">
        <f>VLOOKUP($D160,'[1]Counties Systems Crosswalk'!C:E,3)</f>
        <v>1</v>
      </c>
      <c r="C160" s="7" t="str">
        <f>VLOOKUP($A160,[1]Intermediate!A:T,3)</f>
        <v>COUNTY OF DARE</v>
      </c>
      <c r="D160" s="7">
        <f>VLOOKUP($C160,[1]Claims!A:B,2,FALSE)</f>
        <v>1026</v>
      </c>
      <c r="E160" t="str">
        <f>VLOOKUP($D160,'[1]Counties Systems Crosswalk'!C:D,2)</f>
        <v>Dare</v>
      </c>
      <c r="F160" t="str">
        <f>VLOOKUP($A160,[1]Intermediate!A:T,5)</f>
        <v>P2021_CAPITAL</v>
      </c>
      <c r="G160" s="8">
        <f>VLOOKUP($A160,[1]Intermediate!A:T,10)</f>
        <v>0</v>
      </c>
      <c r="H160" s="8">
        <f>VLOOKUP($A160,[1]Intermediate!A:T,10)*[1]Intermediate!Q160/100</f>
        <v>0</v>
      </c>
      <c r="I160" s="8">
        <f>VLOOKUP($A160,[1]Intermediate!A:T,10)*[1]Intermediate!R160/100</f>
        <v>0</v>
      </c>
      <c r="J160" s="8">
        <f>VLOOKUP($A160,[1]Intermediate!A:T,10)*[1]Intermediate!S160/100</f>
        <v>0</v>
      </c>
      <c r="K160" t="str">
        <f t="shared" si="8"/>
        <v>CAPITAL</v>
      </c>
      <c r="L160" s="9">
        <f>VLOOKUP($A160,[1]Intermediate!A:T,2)</f>
        <v>44134</v>
      </c>
      <c r="M160" t="str">
        <f t="shared" si="9"/>
        <v/>
      </c>
      <c r="N160" s="10" t="e">
        <f t="shared" si="10"/>
        <v>#DIV/0!</v>
      </c>
      <c r="O160" s="10" t="e">
        <f t="shared" si="10"/>
        <v>#DIV/0!</v>
      </c>
      <c r="P160" s="10" t="e">
        <f t="shared" si="10"/>
        <v>#DIV/0!</v>
      </c>
      <c r="Q160" s="11">
        <f t="shared" si="11"/>
        <v>0</v>
      </c>
    </row>
    <row r="161" spans="1:17" ht="15" hidden="1" customHeight="1" x14ac:dyDescent="0.3">
      <c r="A161" s="5">
        <f>[1]Intermediate!A161</f>
        <v>2000043622</v>
      </c>
      <c r="B161" s="6">
        <f>VLOOKUP($D161,'[1]Counties Systems Crosswalk'!C:E,3)</f>
        <v>8</v>
      </c>
      <c r="C161" s="7" t="str">
        <f>VLOOKUP($A161,[1]Intermediate!A:T,3)</f>
        <v>SCOTLAND COUNTY</v>
      </c>
      <c r="D161" s="7">
        <f>VLOOKUP($C161,[1]Claims!A:B,2,FALSE)</f>
        <v>1064</v>
      </c>
      <c r="E161" t="str">
        <f>VLOOKUP($D161,'[1]Counties Systems Crosswalk'!C:D,2)</f>
        <v>Scotland</v>
      </c>
      <c r="F161" t="str">
        <f>VLOOKUP($A161,[1]Intermediate!A:T,5)</f>
        <v>P2021_CAPITAL</v>
      </c>
      <c r="G161" s="8">
        <f>VLOOKUP($A161,[1]Intermediate!A:T,10)</f>
        <v>0</v>
      </c>
      <c r="H161" s="8">
        <f>VLOOKUP($A161,[1]Intermediate!A:T,10)*[1]Intermediate!Q161/100</f>
        <v>0</v>
      </c>
      <c r="I161" s="8">
        <f>VLOOKUP($A161,[1]Intermediate!A:T,10)*[1]Intermediate!R161/100</f>
        <v>0</v>
      </c>
      <c r="J161" s="8">
        <f>VLOOKUP($A161,[1]Intermediate!A:T,10)*[1]Intermediate!S161/100</f>
        <v>0</v>
      </c>
      <c r="K161" t="str">
        <f t="shared" si="8"/>
        <v>CAPITAL</v>
      </c>
      <c r="L161" s="9">
        <f>VLOOKUP($A161,[1]Intermediate!A:T,2)</f>
        <v>44134</v>
      </c>
      <c r="M161" t="str">
        <f t="shared" si="9"/>
        <v/>
      </c>
      <c r="N161" s="10" t="e">
        <f t="shared" si="10"/>
        <v>#DIV/0!</v>
      </c>
      <c r="O161" s="10" t="e">
        <f t="shared" si="10"/>
        <v>#DIV/0!</v>
      </c>
      <c r="P161" s="10" t="e">
        <f t="shared" si="10"/>
        <v>#DIV/0!</v>
      </c>
      <c r="Q161" s="11">
        <f t="shared" si="11"/>
        <v>0</v>
      </c>
    </row>
    <row r="162" spans="1:17" ht="15" hidden="1" customHeight="1" x14ac:dyDescent="0.3">
      <c r="A162" s="5">
        <f>[1]Intermediate!A162</f>
        <v>2000043623</v>
      </c>
      <c r="B162" s="6">
        <f>VLOOKUP($D162,'[1]Counties Systems Crosswalk'!C:E,3)</f>
        <v>4</v>
      </c>
      <c r="C162" s="7" t="str">
        <f>VLOOKUP($A162,[1]Intermediate!A:T,3)</f>
        <v>CITY OF ROCKY MOUNT</v>
      </c>
      <c r="D162" s="7">
        <f>VLOOKUP($C162,[1]Claims!A:B,2,FALSE)</f>
        <v>1019</v>
      </c>
      <c r="E162" t="str">
        <f>VLOOKUP($D162,'[1]Counties Systems Crosswalk'!C:D,2)</f>
        <v>Edgecombe, Nash</v>
      </c>
      <c r="F162" t="str">
        <f>VLOOKUP($A162,[1]Intermediate!A:T,5)</f>
        <v>P2021_5311_OPERATING</v>
      </c>
      <c r="G162" s="8">
        <f>VLOOKUP($A162,[1]Intermediate!A:T,10)</f>
        <v>0</v>
      </c>
      <c r="H162" s="8">
        <f>VLOOKUP($A162,[1]Intermediate!A:T,10)*[1]Intermediate!Q162/100</f>
        <v>0</v>
      </c>
      <c r="I162" s="8">
        <f>VLOOKUP($A162,[1]Intermediate!A:T,10)*[1]Intermediate!R162/100</f>
        <v>0</v>
      </c>
      <c r="J162" s="8">
        <f>VLOOKUP($A162,[1]Intermediate!A:T,10)*[1]Intermediate!S162/100</f>
        <v>0</v>
      </c>
      <c r="K162" t="str">
        <f t="shared" si="8"/>
        <v>OPERATING</v>
      </c>
      <c r="L162" s="9">
        <f>VLOOKUP($A162,[1]Intermediate!A:T,2)</f>
        <v>44134</v>
      </c>
      <c r="M162" t="str">
        <f t="shared" si="9"/>
        <v/>
      </c>
      <c r="N162" s="10" t="e">
        <f t="shared" si="10"/>
        <v>#DIV/0!</v>
      </c>
      <c r="O162" s="10" t="e">
        <f t="shared" si="10"/>
        <v>#DIV/0!</v>
      </c>
      <c r="P162" s="10" t="e">
        <f t="shared" si="10"/>
        <v>#DIV/0!</v>
      </c>
      <c r="Q162" s="11">
        <f t="shared" si="11"/>
        <v>0</v>
      </c>
    </row>
    <row r="163" spans="1:17" ht="15" customHeight="1" x14ac:dyDescent="0.3">
      <c r="A163" s="5">
        <f>[1]Intermediate!A163</f>
        <v>2000043624</v>
      </c>
      <c r="B163" s="6">
        <f>VLOOKUP($D163,'[1]Counties Systems Crosswalk'!C:E,3)</f>
        <v>4</v>
      </c>
      <c r="C163" s="7" t="str">
        <f>VLOOKUP($A163,[1]Intermediate!A:T,3)</f>
        <v>CITY OF ROCKY MOUNT</v>
      </c>
      <c r="D163" s="7">
        <f>VLOOKUP($C163,[1]Claims!A:B,2,FALSE)</f>
        <v>1019</v>
      </c>
      <c r="E163" t="str">
        <f>VLOOKUP($D163,'[1]Counties Systems Crosswalk'!C:D,2)</f>
        <v>Edgecombe, Nash</v>
      </c>
      <c r="F163" t="str">
        <f>VLOOKUP($A163,[1]Intermediate!A:T,5)</f>
        <v>P2021_5311_ADMIN</v>
      </c>
      <c r="G163" s="8">
        <f>VLOOKUP($A163,[1]Intermediate!A:T,10)</f>
        <v>246375</v>
      </c>
      <c r="H163" s="8">
        <f>VLOOKUP($A163,[1]Intermediate!A:T,10)*[1]Intermediate!Q163/100</f>
        <v>197100</v>
      </c>
      <c r="I163" s="8">
        <f>VLOOKUP($A163,[1]Intermediate!A:T,10)*[1]Intermediate!R163/100</f>
        <v>12318.75</v>
      </c>
      <c r="J163" s="8">
        <f>VLOOKUP($A163,[1]Intermediate!A:T,10)*[1]Intermediate!S163/100</f>
        <v>36956.25</v>
      </c>
      <c r="K163" t="str">
        <f t="shared" si="8"/>
        <v/>
      </c>
      <c r="L163" s="9">
        <f>VLOOKUP($A163,[1]Intermediate!A:T,2)</f>
        <v>44134</v>
      </c>
      <c r="M163" t="str">
        <f t="shared" si="9"/>
        <v>BOTH</v>
      </c>
      <c r="N163" s="10">
        <f t="shared" si="10"/>
        <v>0.8</v>
      </c>
      <c r="O163" s="10">
        <f t="shared" si="10"/>
        <v>0.05</v>
      </c>
      <c r="P163" s="10">
        <f t="shared" si="10"/>
        <v>0.15</v>
      </c>
      <c r="Q163" s="11">
        <f t="shared" si="11"/>
        <v>246375</v>
      </c>
    </row>
    <row r="164" spans="1:17" ht="15" hidden="1" customHeight="1" x14ac:dyDescent="0.3">
      <c r="A164" s="5">
        <f>[1]Intermediate!A164</f>
        <v>2000043625</v>
      </c>
      <c r="B164" s="6">
        <f>VLOOKUP($D164,'[1]Counties Systems Crosswalk'!C:E,3)</f>
        <v>2</v>
      </c>
      <c r="C164" s="7" t="str">
        <f>VLOOKUP($A164,[1]Intermediate!A:T,3)</f>
        <v>CRAVEN COUNTY</v>
      </c>
      <c r="D164" s="7">
        <f>VLOOKUP($C164,[1]Claims!A:B,2,FALSE)</f>
        <v>1024</v>
      </c>
      <c r="E164" t="str">
        <f>VLOOKUP($D164,'[1]Counties Systems Crosswalk'!C:D,2)</f>
        <v>Craven, Jones, Pamlico</v>
      </c>
      <c r="F164" t="str">
        <f>VLOOKUP($A164,[1]Intermediate!A:T,5)</f>
        <v>P2021_CAPITAL</v>
      </c>
      <c r="G164" s="8">
        <f>VLOOKUP($A164,[1]Intermediate!A:T,10)</f>
        <v>0</v>
      </c>
      <c r="H164" s="8">
        <f>VLOOKUP($A164,[1]Intermediate!A:T,10)*[1]Intermediate!Q164/100</f>
        <v>0</v>
      </c>
      <c r="I164" s="8">
        <f>VLOOKUP($A164,[1]Intermediate!A:T,10)*[1]Intermediate!R164/100</f>
        <v>0</v>
      </c>
      <c r="J164" s="8">
        <f>VLOOKUP($A164,[1]Intermediate!A:T,10)*[1]Intermediate!S164/100</f>
        <v>0</v>
      </c>
      <c r="K164" t="str">
        <f t="shared" si="8"/>
        <v>CAPITAL</v>
      </c>
      <c r="L164" s="9">
        <f>VLOOKUP($A164,[1]Intermediate!A:T,2)</f>
        <v>44134</v>
      </c>
      <c r="M164" t="str">
        <f t="shared" si="9"/>
        <v/>
      </c>
      <c r="N164" s="10" t="e">
        <f t="shared" si="10"/>
        <v>#DIV/0!</v>
      </c>
      <c r="O164" s="10" t="e">
        <f t="shared" si="10"/>
        <v>#DIV/0!</v>
      </c>
      <c r="P164" s="10" t="e">
        <f t="shared" si="10"/>
        <v>#DIV/0!</v>
      </c>
      <c r="Q164" s="11">
        <f t="shared" si="11"/>
        <v>0</v>
      </c>
    </row>
    <row r="165" spans="1:17" ht="15" customHeight="1" x14ac:dyDescent="0.3">
      <c r="A165" s="5">
        <f>[1]Intermediate!A165</f>
        <v>2000043626</v>
      </c>
      <c r="B165" s="6">
        <f>VLOOKUP($D165,'[1]Counties Systems Crosswalk'!C:E,3)</f>
        <v>2</v>
      </c>
      <c r="C165" s="7" t="str">
        <f>VLOOKUP($A165,[1]Intermediate!A:T,3)</f>
        <v>PITT COUNTY FINANCE LF</v>
      </c>
      <c r="D165" s="7">
        <f>VLOOKUP($C165,[1]Claims!A:B,2,FALSE)</f>
        <v>1056</v>
      </c>
      <c r="E165" t="str">
        <f>VLOOKUP($D165,'[1]Counties Systems Crosswalk'!C:D,2)</f>
        <v>Pitt</v>
      </c>
      <c r="F165" t="str">
        <f>VLOOKUP($A165,[1]Intermediate!A:T,5)</f>
        <v>P2021_CAPITAL</v>
      </c>
      <c r="G165" s="8">
        <f>VLOOKUP($A165,[1]Intermediate!A:T,10)</f>
        <v>177210</v>
      </c>
      <c r="H165" s="8">
        <f>VLOOKUP($A165,[1]Intermediate!A:T,10)*[1]Intermediate!Q165/100</f>
        <v>141768</v>
      </c>
      <c r="I165" s="8">
        <f>VLOOKUP($A165,[1]Intermediate!A:T,10)*[1]Intermediate!R165/100</f>
        <v>17721</v>
      </c>
      <c r="J165" s="8">
        <f>VLOOKUP($A165,[1]Intermediate!A:T,10)*[1]Intermediate!S165/100</f>
        <v>17721</v>
      </c>
      <c r="K165" t="str">
        <f t="shared" si="8"/>
        <v>CAPITAL</v>
      </c>
      <c r="L165" s="9">
        <f>VLOOKUP($A165,[1]Intermediate!A:T,2)</f>
        <v>44134</v>
      </c>
      <c r="M165" t="str">
        <f t="shared" si="9"/>
        <v>BOTH</v>
      </c>
      <c r="N165" s="10">
        <f t="shared" si="10"/>
        <v>0.8</v>
      </c>
      <c r="O165" s="10">
        <f t="shared" si="10"/>
        <v>0.1</v>
      </c>
      <c r="P165" s="10">
        <f t="shared" si="10"/>
        <v>0.1</v>
      </c>
      <c r="Q165" s="11">
        <f t="shared" si="11"/>
        <v>177210</v>
      </c>
    </row>
    <row r="166" spans="1:17" ht="15" hidden="1" customHeight="1" x14ac:dyDescent="0.3">
      <c r="A166" s="5">
        <f>[1]Intermediate!A166</f>
        <v>2000043627</v>
      </c>
      <c r="B166" s="6">
        <f>VLOOKUP($D166,'[1]Counties Systems Crosswalk'!C:E,3)</f>
        <v>8</v>
      </c>
      <c r="C166" s="7" t="str">
        <f>VLOOKUP($A166,[1]Intermediate!A:T,3)</f>
        <v>SCOTLAND COUNTY</v>
      </c>
      <c r="D166" s="7">
        <f>VLOOKUP($C166,[1]Claims!A:B,2,FALSE)</f>
        <v>1064</v>
      </c>
      <c r="E166" t="str">
        <f>VLOOKUP($D166,'[1]Counties Systems Crosswalk'!C:D,2)</f>
        <v>Scotland</v>
      </c>
      <c r="F166" t="str">
        <f>VLOOKUP($A166,[1]Intermediate!A:T,5)</f>
        <v>P2021_5311_ADMIN</v>
      </c>
      <c r="G166" s="8">
        <f>VLOOKUP($A166,[1]Intermediate!A:T,10)</f>
        <v>0</v>
      </c>
      <c r="H166" s="8">
        <f>VLOOKUP($A166,[1]Intermediate!A:T,10)*[1]Intermediate!Q166/100</f>
        <v>0</v>
      </c>
      <c r="I166" s="8">
        <f>VLOOKUP($A166,[1]Intermediate!A:T,10)*[1]Intermediate!R166/100</f>
        <v>0</v>
      </c>
      <c r="J166" s="8">
        <f>VLOOKUP($A166,[1]Intermediate!A:T,10)*[1]Intermediate!S166/100</f>
        <v>0</v>
      </c>
      <c r="K166" t="str">
        <f t="shared" si="8"/>
        <v/>
      </c>
      <c r="L166" s="9">
        <f>VLOOKUP($A166,[1]Intermediate!A:T,2)</f>
        <v>44134</v>
      </c>
      <c r="M166" t="str">
        <f t="shared" si="9"/>
        <v/>
      </c>
      <c r="N166" s="10" t="e">
        <f t="shared" si="10"/>
        <v>#DIV/0!</v>
      </c>
      <c r="O166" s="10" t="e">
        <f t="shared" si="10"/>
        <v>#DIV/0!</v>
      </c>
      <c r="P166" s="10" t="e">
        <f t="shared" si="10"/>
        <v>#DIV/0!</v>
      </c>
      <c r="Q166" s="11">
        <f t="shared" si="11"/>
        <v>0</v>
      </c>
    </row>
    <row r="167" spans="1:17" ht="15" hidden="1" customHeight="1" x14ac:dyDescent="0.3">
      <c r="A167" s="5">
        <f>[1]Intermediate!A167</f>
        <v>2000043770</v>
      </c>
      <c r="B167" s="6">
        <f>VLOOKUP($D167,'[1]Counties Systems Crosswalk'!C:E,3)</f>
        <v>12</v>
      </c>
      <c r="C167" s="7" t="str">
        <f>VLOOKUP($A167,[1]Intermediate!A:T,3)</f>
        <v>IREDELL COUNTY</v>
      </c>
      <c r="D167" s="7">
        <f>VLOOKUP($C167,[1]Claims!A:B,2,FALSE)</f>
        <v>1038</v>
      </c>
      <c r="E167" t="str">
        <f>VLOOKUP($D167,'[1]Counties Systems Crosswalk'!C:D,2)</f>
        <v>Iredell</v>
      </c>
      <c r="F167" t="str">
        <f>VLOOKUP($A167,[1]Intermediate!A:T,5)</f>
        <v>P2021_CAPITAL</v>
      </c>
      <c r="G167" s="8">
        <f>VLOOKUP($A167,[1]Intermediate!A:T,10)</f>
        <v>0</v>
      </c>
      <c r="H167" s="8">
        <f>VLOOKUP($A167,[1]Intermediate!A:T,10)*[1]Intermediate!Q167/100</f>
        <v>0</v>
      </c>
      <c r="I167" s="8">
        <f>VLOOKUP($A167,[1]Intermediate!A:T,10)*[1]Intermediate!R167/100</f>
        <v>0</v>
      </c>
      <c r="J167" s="8">
        <f>VLOOKUP($A167,[1]Intermediate!A:T,10)*[1]Intermediate!S167/100</f>
        <v>0</v>
      </c>
      <c r="K167" t="str">
        <f t="shared" si="8"/>
        <v>CAPITAL</v>
      </c>
      <c r="L167" s="9">
        <f>VLOOKUP($A167,[1]Intermediate!A:T,2)</f>
        <v>44139</v>
      </c>
      <c r="M167" t="str">
        <f t="shared" si="9"/>
        <v/>
      </c>
      <c r="N167" s="10" t="e">
        <f t="shared" si="10"/>
        <v>#DIV/0!</v>
      </c>
      <c r="O167" s="10" t="e">
        <f t="shared" si="10"/>
        <v>#DIV/0!</v>
      </c>
      <c r="P167" s="10" t="e">
        <f t="shared" si="10"/>
        <v>#DIV/0!</v>
      </c>
      <c r="Q167" s="11">
        <f t="shared" si="11"/>
        <v>0</v>
      </c>
    </row>
    <row r="168" spans="1:17" ht="15" customHeight="1" x14ac:dyDescent="0.3">
      <c r="A168" s="5">
        <f>[1]Intermediate!A168</f>
        <v>2000043771</v>
      </c>
      <c r="B168" s="6">
        <f>VLOOKUP($D168,'[1]Counties Systems Crosswalk'!C:E,3)</f>
        <v>1</v>
      </c>
      <c r="C168" s="7" t="str">
        <f>VLOOKUP($A168,[1]Intermediate!A:T,3)</f>
        <v>ALBEMARLE REGIONAL HEALTH SERVICES</v>
      </c>
      <c r="D168" s="7">
        <f>VLOOKUP($C168,[1]Claims!A:B,2,FALSE)</f>
        <v>1003</v>
      </c>
      <c r="E168" t="str">
        <f>VLOOKUP($D168,'[1]Counties Systems Crosswalk'!C:D,2)</f>
        <v>Camden, Chowan, Currituck, Pasquotank, Perquimins</v>
      </c>
      <c r="F168" t="str">
        <f>VLOOKUP($A168,[1]Intermediate!A:T,5)</f>
        <v>P2021_CAPITAL</v>
      </c>
      <c r="G168" s="8">
        <f>VLOOKUP($A168,[1]Intermediate!A:T,10)</f>
        <v>251460</v>
      </c>
      <c r="H168" s="8">
        <f>VLOOKUP($A168,[1]Intermediate!A:T,10)*[1]Intermediate!Q168/100</f>
        <v>201168</v>
      </c>
      <c r="I168" s="8">
        <f>VLOOKUP($A168,[1]Intermediate!A:T,10)*[1]Intermediate!R168/100</f>
        <v>25146</v>
      </c>
      <c r="J168" s="8">
        <f>VLOOKUP($A168,[1]Intermediate!A:T,10)*[1]Intermediate!S168/100</f>
        <v>25146</v>
      </c>
      <c r="K168" t="str">
        <f t="shared" si="8"/>
        <v>CAPITAL</v>
      </c>
      <c r="L168" s="9">
        <f>VLOOKUP($A168,[1]Intermediate!A:T,2)</f>
        <v>44139</v>
      </c>
      <c r="M168" t="str">
        <f t="shared" si="9"/>
        <v>BOTH</v>
      </c>
      <c r="N168" s="10">
        <f t="shared" si="10"/>
        <v>0.8</v>
      </c>
      <c r="O168" s="10">
        <f t="shared" si="10"/>
        <v>0.1</v>
      </c>
      <c r="P168" s="10">
        <f t="shared" si="10"/>
        <v>0.1</v>
      </c>
      <c r="Q168" s="11">
        <f t="shared" si="11"/>
        <v>251460</v>
      </c>
    </row>
    <row r="169" spans="1:17" ht="15" customHeight="1" x14ac:dyDescent="0.3">
      <c r="A169" s="5">
        <f>[1]Intermediate!A169</f>
        <v>2000043772</v>
      </c>
      <c r="B169" s="6">
        <f>VLOOKUP($D169,'[1]Counties Systems Crosswalk'!C:E,3)</f>
        <v>7</v>
      </c>
      <c r="C169" s="7" t="str">
        <f>VLOOKUP($A169,[1]Intermediate!A:T,3)</f>
        <v>ORANGE COUNTY</v>
      </c>
      <c r="D169" s="7">
        <f>VLOOKUP($C169,[1]Claims!A:B,2,FALSE)</f>
        <v>1052</v>
      </c>
      <c r="E169" t="str">
        <f>VLOOKUP($D169,'[1]Counties Systems Crosswalk'!C:D,2)</f>
        <v>Orange</v>
      </c>
      <c r="F169" t="str">
        <f>VLOOKUP($A169,[1]Intermediate!A:T,5)</f>
        <v>P2020_5307_CARES_OPER</v>
      </c>
      <c r="G169" s="8">
        <f>VLOOKUP($A169,[1]Intermediate!A:T,10)</f>
        <v>448396</v>
      </c>
      <c r="H169" s="8">
        <f>VLOOKUP($A169,[1]Intermediate!A:T,10)*[1]Intermediate!Q169/100</f>
        <v>448396</v>
      </c>
      <c r="I169" s="8">
        <f>VLOOKUP($A169,[1]Intermediate!A:T,10)*[1]Intermediate!R169/100</f>
        <v>0</v>
      </c>
      <c r="J169" s="8">
        <f>VLOOKUP($A169,[1]Intermediate!A:T,10)*[1]Intermediate!S169/100</f>
        <v>0</v>
      </c>
      <c r="K169" t="str">
        <f t="shared" si="8"/>
        <v>OPERATING</v>
      </c>
      <c r="L169" s="9">
        <f>VLOOKUP($A169,[1]Intermediate!A:T,2)</f>
        <v>44139</v>
      </c>
      <c r="M169" t="str">
        <f t="shared" si="9"/>
        <v>FEDERAL</v>
      </c>
      <c r="N169" s="10">
        <f t="shared" si="10"/>
        <v>1</v>
      </c>
      <c r="O169" s="10">
        <f t="shared" si="10"/>
        <v>0</v>
      </c>
      <c r="P169" s="10">
        <f t="shared" si="10"/>
        <v>0</v>
      </c>
      <c r="Q169" s="11">
        <f t="shared" si="11"/>
        <v>448396</v>
      </c>
    </row>
    <row r="170" spans="1:17" ht="15" customHeight="1" x14ac:dyDescent="0.3">
      <c r="A170" s="5">
        <f>[1]Intermediate!A170</f>
        <v>2000043773</v>
      </c>
      <c r="B170" s="6">
        <f>VLOOKUP($D170,'[1]Counties Systems Crosswalk'!C:E,3)</f>
        <v>2</v>
      </c>
      <c r="C170" s="7" t="str">
        <f>VLOOKUP($A170,[1]Intermediate!A:T,3)</f>
        <v>CITY OF NEW BERN</v>
      </c>
      <c r="D170" s="7">
        <f>VLOOKUP($C170,[1]Claims!A:B,2,FALSE)</f>
        <v>1024</v>
      </c>
      <c r="E170" t="str">
        <f>VLOOKUP($D170,'[1]Counties Systems Crosswalk'!C:D,2)</f>
        <v>Craven, Jones, Pamlico</v>
      </c>
      <c r="F170" t="str">
        <f>VLOOKUP($A170,[1]Intermediate!A:T,5)</f>
        <v>P2021_5303_PLANNING</v>
      </c>
      <c r="G170" s="8">
        <f>VLOOKUP($A170,[1]Intermediate!A:T,10)</f>
        <v>22500</v>
      </c>
      <c r="H170" s="8">
        <f>VLOOKUP($A170,[1]Intermediate!A:T,10)*[1]Intermediate!Q170/100</f>
        <v>18000</v>
      </c>
      <c r="I170" s="8">
        <f>VLOOKUP($A170,[1]Intermediate!A:T,10)*[1]Intermediate!R170/100</f>
        <v>2250</v>
      </c>
      <c r="J170" s="8">
        <f>VLOOKUP($A170,[1]Intermediate!A:T,10)*[1]Intermediate!S170/100</f>
        <v>2250</v>
      </c>
      <c r="K170" t="str">
        <f t="shared" si="8"/>
        <v/>
      </c>
      <c r="L170" s="9">
        <f>VLOOKUP($A170,[1]Intermediate!A:T,2)</f>
        <v>44139</v>
      </c>
      <c r="M170" t="str">
        <f t="shared" si="9"/>
        <v>BOTH</v>
      </c>
      <c r="N170" s="10">
        <f t="shared" si="10"/>
        <v>0.8</v>
      </c>
      <c r="O170" s="10">
        <f t="shared" si="10"/>
        <v>0.1</v>
      </c>
      <c r="P170" s="10">
        <f t="shared" si="10"/>
        <v>0.1</v>
      </c>
      <c r="Q170" s="11">
        <f t="shared" si="11"/>
        <v>22500</v>
      </c>
    </row>
    <row r="171" spans="1:17" ht="15" customHeight="1" x14ac:dyDescent="0.3">
      <c r="A171" s="5">
        <f>[1]Intermediate!A171</f>
        <v>2000043774</v>
      </c>
      <c r="B171" s="6">
        <f>VLOOKUP($D171,'[1]Counties Systems Crosswalk'!C:E,3)</f>
        <v>12</v>
      </c>
      <c r="C171" s="7" t="str">
        <f>VLOOKUP($A171,[1]Intermediate!A:T,3)</f>
        <v>LINCOLN COUNTY SENIOR SERVICES</v>
      </c>
      <c r="D171" s="7">
        <f>VLOOKUP($C171,[1]Claims!A:B,2,FALSE)</f>
        <v>1043</v>
      </c>
      <c r="E171" t="str">
        <f>VLOOKUP($D171,'[1]Counties Systems Crosswalk'!C:D,2)</f>
        <v>Lincoln</v>
      </c>
      <c r="F171" t="str">
        <f>VLOOKUP($A171,[1]Intermediate!A:T,5)</f>
        <v>P2021_5310_CAPITAL</v>
      </c>
      <c r="G171" s="8">
        <f>VLOOKUP($A171,[1]Intermediate!A:T,10)</f>
        <v>72000</v>
      </c>
      <c r="H171" s="8">
        <f>VLOOKUP($A171,[1]Intermediate!A:T,10)*[1]Intermediate!Q171/100</f>
        <v>57600</v>
      </c>
      <c r="I171" s="8">
        <f>VLOOKUP($A171,[1]Intermediate!A:T,10)*[1]Intermediate!R171/100</f>
        <v>7200</v>
      </c>
      <c r="J171" s="8">
        <f>VLOOKUP($A171,[1]Intermediate!A:T,10)*[1]Intermediate!S171/100</f>
        <v>7200</v>
      </c>
      <c r="K171" t="str">
        <f t="shared" si="8"/>
        <v>CAPITAL</v>
      </c>
      <c r="L171" s="9">
        <f>VLOOKUP($A171,[1]Intermediate!A:T,2)</f>
        <v>44139</v>
      </c>
      <c r="M171" t="str">
        <f t="shared" si="9"/>
        <v>BOTH</v>
      </c>
      <c r="N171" s="10">
        <f t="shared" si="10"/>
        <v>0.8</v>
      </c>
      <c r="O171" s="10">
        <f t="shared" si="10"/>
        <v>0.1</v>
      </c>
      <c r="P171" s="10">
        <f t="shared" si="10"/>
        <v>0.1</v>
      </c>
      <c r="Q171" s="11">
        <f t="shared" si="11"/>
        <v>72000</v>
      </c>
    </row>
    <row r="172" spans="1:17" ht="15" customHeight="1" x14ac:dyDescent="0.3">
      <c r="A172" s="5">
        <f>[1]Intermediate!A172</f>
        <v>2000043775</v>
      </c>
      <c r="B172" s="6">
        <f>VLOOKUP($D172,'[1]Counties Systems Crosswalk'!C:E,3)</f>
        <v>7</v>
      </c>
      <c r="C172" s="7" t="str">
        <f>VLOOKUP($A172,[1]Intermediate!A:T,3)</f>
        <v>CITY OF BURLINGTON</v>
      </c>
      <c r="D172" s="7">
        <f>VLOOKUP($C172,[1]Claims!A:B,2,FALSE)</f>
        <v>1002</v>
      </c>
      <c r="E172" t="str">
        <f>VLOOKUP($D172,'[1]Counties Systems Crosswalk'!C:D,2)</f>
        <v>Alamance</v>
      </c>
      <c r="F172" t="str">
        <f>VLOOKUP($A172,[1]Intermediate!A:T,5)</f>
        <v>P2021_5303_PLANNING</v>
      </c>
      <c r="G172" s="8">
        <f>VLOOKUP($A172,[1]Intermediate!A:T,10)</f>
        <v>48582</v>
      </c>
      <c r="H172" s="8">
        <f>VLOOKUP($A172,[1]Intermediate!A:T,10)*[1]Intermediate!Q172/100</f>
        <v>38865.599999999999</v>
      </c>
      <c r="I172" s="8">
        <f>VLOOKUP($A172,[1]Intermediate!A:T,10)*[1]Intermediate!R172/100</f>
        <v>4858.2</v>
      </c>
      <c r="J172" s="8">
        <f>VLOOKUP($A172,[1]Intermediate!A:T,10)*[1]Intermediate!S172/100</f>
        <v>4858.2</v>
      </c>
      <c r="K172" t="str">
        <f t="shared" si="8"/>
        <v/>
      </c>
      <c r="L172" s="9">
        <f>VLOOKUP($A172,[1]Intermediate!A:T,2)</f>
        <v>44139</v>
      </c>
      <c r="M172" t="str">
        <f t="shared" si="9"/>
        <v>BOTH</v>
      </c>
      <c r="N172" s="10">
        <f t="shared" si="10"/>
        <v>0.79999999999999993</v>
      </c>
      <c r="O172" s="10">
        <f t="shared" si="10"/>
        <v>9.9999999999999992E-2</v>
      </c>
      <c r="P172" s="10">
        <f t="shared" si="10"/>
        <v>9.9999999999999992E-2</v>
      </c>
      <c r="Q172" s="11">
        <f t="shared" si="11"/>
        <v>48581.999999999993</v>
      </c>
    </row>
    <row r="173" spans="1:17" ht="15" customHeight="1" x14ac:dyDescent="0.3">
      <c r="A173" s="5">
        <f>[1]Intermediate!A173</f>
        <v>2000043776</v>
      </c>
      <c r="B173" s="6">
        <f>VLOOKUP($D173,'[1]Counties Systems Crosswalk'!C:E,3)</f>
        <v>10</v>
      </c>
      <c r="C173" s="7" t="str">
        <f>VLOOKUP($A173,[1]Intermediate!A:T,3)</f>
        <v>CABARRUS COUNTY</v>
      </c>
      <c r="D173" s="7">
        <f>VLOOKUP($C173,[1]Claims!A:B,2,FALSE)</f>
        <v>1013</v>
      </c>
      <c r="E173" t="str">
        <f>VLOOKUP($D173,'[1]Counties Systems Crosswalk'!C:D,2)</f>
        <v>Cabarrus</v>
      </c>
      <c r="F173" t="str">
        <f>VLOOKUP($A173,[1]Intermediate!A:T,5)</f>
        <v>P2020_5307_CARES_OPER</v>
      </c>
      <c r="G173" s="8">
        <f>VLOOKUP($A173,[1]Intermediate!A:T,10)</f>
        <v>586448</v>
      </c>
      <c r="H173" s="8">
        <f>VLOOKUP($A173,[1]Intermediate!A:T,10)*[1]Intermediate!Q173/100</f>
        <v>586448</v>
      </c>
      <c r="I173" s="8">
        <f>VLOOKUP($A173,[1]Intermediate!A:T,10)*[1]Intermediate!R173/100</f>
        <v>0</v>
      </c>
      <c r="J173" s="8">
        <f>VLOOKUP($A173,[1]Intermediate!A:T,10)*[1]Intermediate!S173/100</f>
        <v>0</v>
      </c>
      <c r="K173" t="str">
        <f t="shared" si="8"/>
        <v>OPERATING</v>
      </c>
      <c r="L173" s="9">
        <f>VLOOKUP($A173,[1]Intermediate!A:T,2)</f>
        <v>44139</v>
      </c>
      <c r="M173" t="str">
        <f t="shared" si="9"/>
        <v>FEDERAL</v>
      </c>
      <c r="N173" s="10">
        <f t="shared" si="10"/>
        <v>1</v>
      </c>
      <c r="O173" s="10">
        <f t="shared" si="10"/>
        <v>0</v>
      </c>
      <c r="P173" s="10">
        <f t="shared" si="10"/>
        <v>0</v>
      </c>
      <c r="Q173" s="11">
        <f t="shared" si="11"/>
        <v>586448</v>
      </c>
    </row>
    <row r="174" spans="1:17" ht="15" customHeight="1" x14ac:dyDescent="0.3">
      <c r="A174" s="5">
        <f>[1]Intermediate!A174</f>
        <v>2000043777</v>
      </c>
      <c r="B174" s="6">
        <f>VLOOKUP($D174,'[1]Counties Systems Crosswalk'!C:E,3)</f>
        <v>7</v>
      </c>
      <c r="C174" s="7" t="str">
        <f>VLOOKUP($A174,[1]Intermediate!A:T,3)</f>
        <v>ORANGE COUNTY</v>
      </c>
      <c r="D174" s="7">
        <f>VLOOKUP($C174,[1]Claims!A:B,2,FALSE)</f>
        <v>1052</v>
      </c>
      <c r="E174" t="str">
        <f>VLOOKUP($D174,'[1]Counties Systems Crosswalk'!C:D,2)</f>
        <v>Orange</v>
      </c>
      <c r="F174" t="str">
        <f>VLOOKUP($A174,[1]Intermediate!A:T,5)</f>
        <v>P2020_5307_CARES_OPER</v>
      </c>
      <c r="G174" s="8">
        <f>VLOOKUP($A174,[1]Intermediate!A:T,10)</f>
        <v>502594</v>
      </c>
      <c r="H174" s="8">
        <f>VLOOKUP($A174,[1]Intermediate!A:T,10)*[1]Intermediate!Q174/100</f>
        <v>502594</v>
      </c>
      <c r="I174" s="8">
        <f>VLOOKUP($A174,[1]Intermediate!A:T,10)*[1]Intermediate!R174/100</f>
        <v>0</v>
      </c>
      <c r="J174" s="8">
        <f>VLOOKUP($A174,[1]Intermediate!A:T,10)*[1]Intermediate!S174/100</f>
        <v>0</v>
      </c>
      <c r="K174" t="str">
        <f t="shared" si="8"/>
        <v>OPERATING</v>
      </c>
      <c r="L174" s="9">
        <f>VLOOKUP($A174,[1]Intermediate!A:T,2)</f>
        <v>44139</v>
      </c>
      <c r="M174" t="str">
        <f t="shared" si="9"/>
        <v>FEDERAL</v>
      </c>
      <c r="N174" s="10">
        <f t="shared" si="10"/>
        <v>1</v>
      </c>
      <c r="O174" s="10">
        <f t="shared" si="10"/>
        <v>0</v>
      </c>
      <c r="P174" s="10">
        <f t="shared" si="10"/>
        <v>0</v>
      </c>
      <c r="Q174" s="11">
        <f t="shared" si="11"/>
        <v>502594</v>
      </c>
    </row>
    <row r="175" spans="1:17" ht="15" customHeight="1" x14ac:dyDescent="0.3">
      <c r="A175" s="5">
        <f>[1]Intermediate!A175</f>
        <v>2000043778</v>
      </c>
      <c r="B175" s="6">
        <f>VLOOKUP($D175,'[1]Counties Systems Crosswalk'!C:E,3)</f>
        <v>10</v>
      </c>
      <c r="C175" s="7" t="str">
        <f>VLOOKUP($A175,[1]Intermediate!A:T,3)</f>
        <v>MECKLENBURG COUNTY</v>
      </c>
      <c r="D175" s="7">
        <f>VLOOKUP($C175,[1]Claims!A:B,2,FALSE)</f>
        <v>1085</v>
      </c>
      <c r="E175" t="str">
        <f>VLOOKUP($D175,'[1]Counties Systems Crosswalk'!C:D,2)</f>
        <v>Mecklenburg</v>
      </c>
      <c r="F175" t="str">
        <f>VLOOKUP($A175,[1]Intermediate!A:T,5)</f>
        <v>P2020_5307_SUBS _OPER</v>
      </c>
      <c r="G175" s="8">
        <f>VLOOKUP($A175,[1]Intermediate!A:T,10)</f>
        <v>382325</v>
      </c>
      <c r="H175" s="8">
        <f>VLOOKUP($A175,[1]Intermediate!A:T,10)*[1]Intermediate!Q175/100</f>
        <v>191162.5</v>
      </c>
      <c r="I175" s="8">
        <f>VLOOKUP($A175,[1]Intermediate!A:T,10)*[1]Intermediate!R175/100</f>
        <v>0</v>
      </c>
      <c r="J175" s="8">
        <f>VLOOKUP($A175,[1]Intermediate!A:T,10)*[1]Intermediate!S175/100</f>
        <v>191162.5</v>
      </c>
      <c r="K175" t="str">
        <f t="shared" si="8"/>
        <v>OPERATING</v>
      </c>
      <c r="L175" s="9">
        <f>VLOOKUP($A175,[1]Intermediate!A:T,2)</f>
        <v>44139</v>
      </c>
      <c r="M175" t="str">
        <f t="shared" si="9"/>
        <v>FEDERAL</v>
      </c>
      <c r="N175" s="10">
        <f t="shared" si="10"/>
        <v>0.5</v>
      </c>
      <c r="O175" s="10">
        <f t="shared" si="10"/>
        <v>0</v>
      </c>
      <c r="P175" s="10">
        <f t="shared" si="10"/>
        <v>0.5</v>
      </c>
      <c r="Q175" s="11">
        <f t="shared" si="11"/>
        <v>382325</v>
      </c>
    </row>
    <row r="176" spans="1:17" ht="15" customHeight="1" x14ac:dyDescent="0.3">
      <c r="A176" s="5">
        <f>[1]Intermediate!A176</f>
        <v>2000043871</v>
      </c>
      <c r="B176" s="6">
        <f>VLOOKUP($D176,'[1]Counties Systems Crosswalk'!C:E,3)</f>
        <v>8</v>
      </c>
      <c r="C176" s="7" t="str">
        <f>VLOOKUP($A176,[1]Intermediate!A:T,3)</f>
        <v>CHATHAM TRANSIT NETWORK</v>
      </c>
      <c r="D176" s="7">
        <f>VLOOKUP($C176,[1]Claims!A:B,2,FALSE)</f>
        <v>1016</v>
      </c>
      <c r="E176" t="str">
        <f>VLOOKUP($D176,'[1]Counties Systems Crosswalk'!C:D,2)</f>
        <v>Chatham</v>
      </c>
      <c r="F176" t="str">
        <f>VLOOKUP($A176,[1]Intermediate!A:T,5)</f>
        <v>P2021_5311_ADMIN</v>
      </c>
      <c r="G176" s="8">
        <f>VLOOKUP($A176,[1]Intermediate!A:T,10)</f>
        <v>75248</v>
      </c>
      <c r="H176" s="8">
        <f>VLOOKUP($A176,[1]Intermediate!A:T,10)*[1]Intermediate!Q176/100</f>
        <v>60198.400000000001</v>
      </c>
      <c r="I176" s="8">
        <f>VLOOKUP($A176,[1]Intermediate!A:T,10)*[1]Intermediate!R176/100</f>
        <v>3762.4</v>
      </c>
      <c r="J176" s="8">
        <f>VLOOKUP($A176,[1]Intermediate!A:T,10)*[1]Intermediate!S176/100</f>
        <v>11287.2</v>
      </c>
      <c r="K176" t="str">
        <f t="shared" si="8"/>
        <v/>
      </c>
      <c r="L176" s="9">
        <f>VLOOKUP($A176,[1]Intermediate!A:T,2)</f>
        <v>44140</v>
      </c>
      <c r="M176" t="str">
        <f t="shared" si="9"/>
        <v>BOTH</v>
      </c>
      <c r="N176" s="10">
        <f t="shared" si="10"/>
        <v>0.8</v>
      </c>
      <c r="O176" s="10">
        <f t="shared" si="10"/>
        <v>0.05</v>
      </c>
      <c r="P176" s="10">
        <f t="shared" si="10"/>
        <v>0.15000000000000002</v>
      </c>
      <c r="Q176" s="11">
        <f t="shared" si="11"/>
        <v>75248</v>
      </c>
    </row>
    <row r="177" spans="1:17" ht="15" customHeight="1" x14ac:dyDescent="0.3">
      <c r="A177" s="5">
        <f>[1]Intermediate!A177</f>
        <v>2000043872</v>
      </c>
      <c r="B177" s="6">
        <f>VLOOKUP($D177,'[1]Counties Systems Crosswalk'!C:E,3)</f>
        <v>9</v>
      </c>
      <c r="C177" s="7" t="str">
        <f>VLOOKUP($A177,[1]Intermediate!A:T,3)</f>
        <v>DAVIDSON COUNTY</v>
      </c>
      <c r="D177" s="7">
        <f>VLOOKUP($C177,[1]Claims!A:B,2,FALSE)</f>
        <v>1027</v>
      </c>
      <c r="E177" t="str">
        <f>VLOOKUP($D177,'[1]Counties Systems Crosswalk'!C:D,2)</f>
        <v>Davidson</v>
      </c>
      <c r="F177" t="str">
        <f>VLOOKUP($A177,[1]Intermediate!A:T,5)</f>
        <v>P2021_CAPITAL</v>
      </c>
      <c r="G177" s="8">
        <f>VLOOKUP($A177,[1]Intermediate!A:T,10)</f>
        <v>63630</v>
      </c>
      <c r="H177" s="8">
        <f>VLOOKUP($A177,[1]Intermediate!A:T,10)*[1]Intermediate!Q177/100</f>
        <v>50904</v>
      </c>
      <c r="I177" s="8">
        <f>VLOOKUP($A177,[1]Intermediate!A:T,10)*[1]Intermediate!R177/100</f>
        <v>6363</v>
      </c>
      <c r="J177" s="8">
        <f>VLOOKUP($A177,[1]Intermediate!A:T,10)*[1]Intermediate!S177/100</f>
        <v>6363</v>
      </c>
      <c r="K177" t="str">
        <f t="shared" si="8"/>
        <v>CAPITAL</v>
      </c>
      <c r="L177" s="9">
        <f>VLOOKUP($A177,[1]Intermediate!A:T,2)</f>
        <v>44140</v>
      </c>
      <c r="M177" t="str">
        <f t="shared" si="9"/>
        <v>BOTH</v>
      </c>
      <c r="N177" s="10">
        <f t="shared" si="10"/>
        <v>0.8</v>
      </c>
      <c r="O177" s="10">
        <f t="shared" si="10"/>
        <v>0.1</v>
      </c>
      <c r="P177" s="10">
        <f t="shared" si="10"/>
        <v>0.1</v>
      </c>
      <c r="Q177" s="11">
        <f t="shared" si="11"/>
        <v>63630</v>
      </c>
    </row>
    <row r="178" spans="1:17" ht="15" customHeight="1" x14ac:dyDescent="0.3">
      <c r="A178" s="5">
        <f>[1]Intermediate!A178</f>
        <v>2000043873</v>
      </c>
      <c r="B178" s="6">
        <f>VLOOKUP($D178,'[1]Counties Systems Crosswalk'!C:E,3)</f>
        <v>7</v>
      </c>
      <c r="C178" s="7" t="str">
        <f>VLOOKUP($A178,[1]Intermediate!A:T,3)</f>
        <v>ORANGE COUNTY</v>
      </c>
      <c r="D178" s="7">
        <f>VLOOKUP($C178,[1]Claims!A:B,2,FALSE)</f>
        <v>1052</v>
      </c>
      <c r="E178" t="str">
        <f>VLOOKUP($D178,'[1]Counties Systems Crosswalk'!C:D,2)</f>
        <v>Orange</v>
      </c>
      <c r="F178" t="str">
        <f>VLOOKUP($A178,[1]Intermediate!A:T,5)</f>
        <v>P2021_5311_ADMIN</v>
      </c>
      <c r="G178" s="8">
        <f>VLOOKUP($A178,[1]Intermediate!A:T,10)</f>
        <v>44047</v>
      </c>
      <c r="H178" s="8">
        <f>VLOOKUP($A178,[1]Intermediate!A:T,10)*[1]Intermediate!Q178/100</f>
        <v>35237.599999999999</v>
      </c>
      <c r="I178" s="8">
        <f>VLOOKUP($A178,[1]Intermediate!A:T,10)*[1]Intermediate!R178/100</f>
        <v>2202.35</v>
      </c>
      <c r="J178" s="8">
        <f>VLOOKUP($A178,[1]Intermediate!A:T,10)*[1]Intermediate!S178/100</f>
        <v>6607.05</v>
      </c>
      <c r="K178" t="str">
        <f t="shared" si="8"/>
        <v/>
      </c>
      <c r="L178" s="9">
        <f>VLOOKUP($A178,[1]Intermediate!A:T,2)</f>
        <v>44140</v>
      </c>
      <c r="M178" t="str">
        <f t="shared" si="9"/>
        <v>BOTH</v>
      </c>
      <c r="N178" s="10">
        <f t="shared" si="10"/>
        <v>0.79999999999999993</v>
      </c>
      <c r="O178" s="10">
        <f t="shared" si="10"/>
        <v>4.9999999999999996E-2</v>
      </c>
      <c r="P178" s="10">
        <f t="shared" si="10"/>
        <v>0.15</v>
      </c>
      <c r="Q178" s="11">
        <f t="shared" si="11"/>
        <v>44047</v>
      </c>
    </row>
    <row r="179" spans="1:17" ht="15" customHeight="1" x14ac:dyDescent="0.3">
      <c r="A179" s="5">
        <f>[1]Intermediate!A179</f>
        <v>2000043874</v>
      </c>
      <c r="B179" s="6">
        <f>VLOOKUP($D179,'[1]Counties Systems Crosswalk'!C:E,3)</f>
        <v>8</v>
      </c>
      <c r="C179" s="7" t="str">
        <f>VLOOKUP($A179,[1]Intermediate!A:T,3)</f>
        <v>RANDOLPH SENIOR ADULTS ASSOCIATION INC</v>
      </c>
      <c r="D179" s="7">
        <f>VLOOKUP($C179,[1]Claims!A:B,2,FALSE)</f>
        <v>1058</v>
      </c>
      <c r="E179" t="str">
        <f>VLOOKUP($D179,'[1]Counties Systems Crosswalk'!C:D,2)</f>
        <v>Montgomery, Randolph</v>
      </c>
      <c r="F179" t="str">
        <f>VLOOKUP($A179,[1]Intermediate!A:T,5)</f>
        <v>P2021_CAPITAL</v>
      </c>
      <c r="G179" s="8">
        <f>VLOOKUP($A179,[1]Intermediate!A:T,10)</f>
        <v>478980</v>
      </c>
      <c r="H179" s="8">
        <f>VLOOKUP($A179,[1]Intermediate!A:T,10)*[1]Intermediate!Q179/100</f>
        <v>383184</v>
      </c>
      <c r="I179" s="8">
        <f>VLOOKUP($A179,[1]Intermediate!A:T,10)*[1]Intermediate!R179/100</f>
        <v>47898</v>
      </c>
      <c r="J179" s="8">
        <f>VLOOKUP($A179,[1]Intermediate!A:T,10)*[1]Intermediate!S179/100</f>
        <v>47898</v>
      </c>
      <c r="K179" t="str">
        <f t="shared" si="8"/>
        <v>CAPITAL</v>
      </c>
      <c r="L179" s="9">
        <f>VLOOKUP($A179,[1]Intermediate!A:T,2)</f>
        <v>44140</v>
      </c>
      <c r="M179" t="str">
        <f t="shared" si="9"/>
        <v>BOTH</v>
      </c>
      <c r="N179" s="10">
        <f t="shared" si="10"/>
        <v>0.8</v>
      </c>
      <c r="O179" s="10">
        <f t="shared" si="10"/>
        <v>0.1</v>
      </c>
      <c r="P179" s="10">
        <f t="shared" si="10"/>
        <v>0.1</v>
      </c>
      <c r="Q179" s="11">
        <f t="shared" si="11"/>
        <v>478980</v>
      </c>
    </row>
    <row r="180" spans="1:17" ht="15" customHeight="1" x14ac:dyDescent="0.3">
      <c r="A180" s="5">
        <f>[1]Intermediate!A180</f>
        <v>2000043875</v>
      </c>
      <c r="B180" s="6">
        <f>VLOOKUP($D180,'[1]Counties Systems Crosswalk'!C:E,3)</f>
        <v>8</v>
      </c>
      <c r="C180" s="7" t="str">
        <f>VLOOKUP($A180,[1]Intermediate!A:T,3)</f>
        <v>RANDOLPH SENIOR ADULTS ASSOCIATION INC</v>
      </c>
      <c r="D180" s="7">
        <f>VLOOKUP($C180,[1]Claims!A:B,2,FALSE)</f>
        <v>1058</v>
      </c>
      <c r="E180" t="str">
        <f>VLOOKUP($D180,'[1]Counties Systems Crosswalk'!C:D,2)</f>
        <v>Montgomery, Randolph</v>
      </c>
      <c r="F180" t="str">
        <f>VLOOKUP($A180,[1]Intermediate!A:T,5)</f>
        <v>P2021_5311_ADMIN</v>
      </c>
      <c r="G180" s="8">
        <f>VLOOKUP($A180,[1]Intermediate!A:T,10)</f>
        <v>400780</v>
      </c>
      <c r="H180" s="8">
        <f>VLOOKUP($A180,[1]Intermediate!A:T,10)*[1]Intermediate!Q180/100</f>
        <v>320624</v>
      </c>
      <c r="I180" s="8">
        <f>VLOOKUP($A180,[1]Intermediate!A:T,10)*[1]Intermediate!R180/100</f>
        <v>20039</v>
      </c>
      <c r="J180" s="8">
        <f>VLOOKUP($A180,[1]Intermediate!A:T,10)*[1]Intermediate!S180/100</f>
        <v>60117</v>
      </c>
      <c r="K180" t="str">
        <f t="shared" si="8"/>
        <v/>
      </c>
      <c r="L180" s="9">
        <f>VLOOKUP($A180,[1]Intermediate!A:T,2)</f>
        <v>44140</v>
      </c>
      <c r="M180" t="str">
        <f t="shared" si="9"/>
        <v>BOTH</v>
      </c>
      <c r="N180" s="10">
        <f t="shared" si="10"/>
        <v>0.8</v>
      </c>
      <c r="O180" s="10">
        <f t="shared" si="10"/>
        <v>0.05</v>
      </c>
      <c r="P180" s="10">
        <f t="shared" si="10"/>
        <v>0.15</v>
      </c>
      <c r="Q180" s="11">
        <f t="shared" si="11"/>
        <v>400780</v>
      </c>
    </row>
    <row r="181" spans="1:17" ht="15" customHeight="1" x14ac:dyDescent="0.3">
      <c r="A181" s="5">
        <f>[1]Intermediate!A181</f>
        <v>2000043884</v>
      </c>
      <c r="B181" s="6" t="str">
        <f>VLOOKUP($D181,'[1]Counties Systems Crosswalk'!C:E,3)</f>
        <v>7, 8, 9, 11</v>
      </c>
      <c r="C181" s="7" t="str">
        <f>VLOOKUP($A181,[1]Intermediate!A:T,3)</f>
        <v>PIEDMONT AUTHORITY</v>
      </c>
      <c r="D181" s="7">
        <f>VLOOKUP($C181,[1]Claims!A:B,2,FALSE)</f>
        <v>1088</v>
      </c>
      <c r="E181" t="str">
        <f>VLOOKUP($D181,'[1]Counties Systems Crosswalk'!C:D,2)</f>
        <v>Surry, Stokes, Forsyth, Yadkin, Rockingham, Alamance, Davie, Guilford, Davidson, Randolph</v>
      </c>
      <c r="F181" t="str">
        <f>VLOOKUP($A181,[1]Intermediate!A:T,5)</f>
        <v>P2021_RIDESHARE</v>
      </c>
      <c r="G181" s="8">
        <f>VLOOKUP($A181,[1]Intermediate!A:T,10)</f>
        <v>260981</v>
      </c>
      <c r="H181" s="8">
        <f>VLOOKUP($A181,[1]Intermediate!A:T,10)*[1]Intermediate!Q181/100</f>
        <v>0</v>
      </c>
      <c r="I181" s="8">
        <f>VLOOKUP($A181,[1]Intermediate!A:T,10)*[1]Intermediate!R181/100</f>
        <v>130490.5</v>
      </c>
      <c r="J181" s="8">
        <f>VLOOKUP($A181,[1]Intermediate!A:T,10)*[1]Intermediate!S181/100</f>
        <v>130490.5</v>
      </c>
      <c r="K181" t="str">
        <f t="shared" si="8"/>
        <v/>
      </c>
      <c r="L181" s="9">
        <f>VLOOKUP($A181,[1]Intermediate!A:T,2)</f>
        <v>44141</v>
      </c>
      <c r="M181" t="str">
        <f t="shared" si="9"/>
        <v>STATE</v>
      </c>
      <c r="N181" s="10">
        <f t="shared" si="10"/>
        <v>0</v>
      </c>
      <c r="O181" s="10">
        <f t="shared" si="10"/>
        <v>0.5</v>
      </c>
      <c r="P181" s="10">
        <f t="shared" si="10"/>
        <v>0.5</v>
      </c>
      <c r="Q181" s="11">
        <f t="shared" si="11"/>
        <v>260981</v>
      </c>
    </row>
    <row r="182" spans="1:17" ht="15" hidden="1" customHeight="1" x14ac:dyDescent="0.3">
      <c r="A182" s="5">
        <f>[1]Intermediate!A182</f>
        <v>2000043885</v>
      </c>
      <c r="B182" s="6">
        <f>VLOOKUP($D182,'[1]Counties Systems Crosswalk'!C:E,3)</f>
        <v>14</v>
      </c>
      <c r="C182" s="7" t="str">
        <f>VLOOKUP($A182,[1]Intermediate!A:T,3)</f>
        <v>MOUNTAIN PROJECTS INC</v>
      </c>
      <c r="D182" s="7">
        <f>VLOOKUP($C182,[1]Claims!A:B,2,FALSE)</f>
        <v>1050</v>
      </c>
      <c r="E182" t="str">
        <f>VLOOKUP($D182,'[1]Counties Systems Crosswalk'!C:D,2)</f>
        <v>Haywood</v>
      </c>
      <c r="F182" t="str">
        <f>VLOOKUP($A182,[1]Intermediate!A:T,5)</f>
        <v>P2021_CARES ADTAP OPER</v>
      </c>
      <c r="G182" s="8">
        <f>VLOOKUP($A182,[1]Intermediate!A:T,10)</f>
        <v>0</v>
      </c>
      <c r="H182" s="8">
        <f>VLOOKUP($A182,[1]Intermediate!A:T,10)*[1]Intermediate!Q182/100</f>
        <v>0</v>
      </c>
      <c r="I182" s="8">
        <f>VLOOKUP($A182,[1]Intermediate!A:T,10)*[1]Intermediate!R182/100</f>
        <v>0</v>
      </c>
      <c r="J182" s="8">
        <f>VLOOKUP($A182,[1]Intermediate!A:T,10)*[1]Intermediate!S182/100</f>
        <v>0</v>
      </c>
      <c r="K182" t="str">
        <f t="shared" si="8"/>
        <v>OPERATING</v>
      </c>
      <c r="L182" s="9">
        <f>VLOOKUP($A182,[1]Intermediate!A:T,2)</f>
        <v>44141</v>
      </c>
      <c r="M182" t="str">
        <f t="shared" si="9"/>
        <v/>
      </c>
      <c r="N182" s="10" t="e">
        <f t="shared" si="10"/>
        <v>#DIV/0!</v>
      </c>
      <c r="O182" s="10" t="e">
        <f t="shared" si="10"/>
        <v>#DIV/0!</v>
      </c>
      <c r="P182" s="10" t="e">
        <f t="shared" si="10"/>
        <v>#DIV/0!</v>
      </c>
      <c r="Q182" s="11">
        <f t="shared" si="11"/>
        <v>0</v>
      </c>
    </row>
    <row r="183" spans="1:17" ht="15" hidden="1" customHeight="1" x14ac:dyDescent="0.3">
      <c r="A183" s="5">
        <f>[1]Intermediate!A183</f>
        <v>2000043886</v>
      </c>
      <c r="B183" s="6">
        <f>VLOOKUP($D183,'[1]Counties Systems Crosswalk'!C:E,3)</f>
        <v>1</v>
      </c>
      <c r="C183" s="7" t="str">
        <f>VLOOKUP($A183,[1]Intermediate!A:T,3)</f>
        <v>GATES COUNTY</v>
      </c>
      <c r="D183" s="7">
        <f>VLOOKUP($C183,[1]Claims!A:B,2,FALSE)</f>
        <v>1030</v>
      </c>
      <c r="E183" t="str">
        <f>VLOOKUP($D183,'[1]Counties Systems Crosswalk'!C:D,2)</f>
        <v>Gates</v>
      </c>
      <c r="F183" t="str">
        <f>VLOOKUP($A183,[1]Intermediate!A:T,5)</f>
        <v>P2021_CAPITAL</v>
      </c>
      <c r="G183" s="8">
        <f>VLOOKUP($A183,[1]Intermediate!A:T,10)</f>
        <v>0</v>
      </c>
      <c r="H183" s="8">
        <f>VLOOKUP($A183,[1]Intermediate!A:T,10)*[1]Intermediate!Q183/100</f>
        <v>0</v>
      </c>
      <c r="I183" s="8">
        <f>VLOOKUP($A183,[1]Intermediate!A:T,10)*[1]Intermediate!R183/100</f>
        <v>0</v>
      </c>
      <c r="J183" s="8">
        <f>VLOOKUP($A183,[1]Intermediate!A:T,10)*[1]Intermediate!S183/100</f>
        <v>0</v>
      </c>
      <c r="K183" t="str">
        <f t="shared" si="8"/>
        <v>CAPITAL</v>
      </c>
      <c r="L183" s="9">
        <f>VLOOKUP($A183,[1]Intermediate!A:T,2)</f>
        <v>44141</v>
      </c>
      <c r="M183" t="str">
        <f t="shared" si="9"/>
        <v/>
      </c>
      <c r="N183" s="10" t="e">
        <f t="shared" si="10"/>
        <v>#DIV/0!</v>
      </c>
      <c r="O183" s="10" t="e">
        <f t="shared" si="10"/>
        <v>#DIV/0!</v>
      </c>
      <c r="P183" s="10" t="e">
        <f t="shared" si="10"/>
        <v>#DIV/0!</v>
      </c>
      <c r="Q183" s="11">
        <f t="shared" si="11"/>
        <v>0</v>
      </c>
    </row>
    <row r="184" spans="1:17" ht="15" hidden="1" customHeight="1" x14ac:dyDescent="0.3">
      <c r="A184" s="5">
        <f>[1]Intermediate!A184</f>
        <v>2000043887</v>
      </c>
      <c r="B184" s="6">
        <f>VLOOKUP($D184,'[1]Counties Systems Crosswalk'!C:E,3)</f>
        <v>14</v>
      </c>
      <c r="C184" s="7" t="str">
        <f>VLOOKUP($A184,[1]Intermediate!A:T,3)</f>
        <v>MACON COUNTY</v>
      </c>
      <c r="D184" s="7">
        <f>VLOOKUP($C184,[1]Claims!A:B,2,FALSE)</f>
        <v>1044</v>
      </c>
      <c r="E184" t="str">
        <f>VLOOKUP($D184,'[1]Counties Systems Crosswalk'!C:D,2)</f>
        <v>Macon</v>
      </c>
      <c r="F184" t="str">
        <f>VLOOKUP($A184,[1]Intermediate!A:T,5)</f>
        <v>P2021_CARES ADTAP OPER</v>
      </c>
      <c r="G184" s="8">
        <f>VLOOKUP($A184,[1]Intermediate!A:T,10)</f>
        <v>0</v>
      </c>
      <c r="H184" s="8">
        <f>VLOOKUP($A184,[1]Intermediate!A:T,10)*[1]Intermediate!Q184/100</f>
        <v>0</v>
      </c>
      <c r="I184" s="8">
        <f>VLOOKUP($A184,[1]Intermediate!A:T,10)*[1]Intermediate!R184/100</f>
        <v>0</v>
      </c>
      <c r="J184" s="8">
        <f>VLOOKUP($A184,[1]Intermediate!A:T,10)*[1]Intermediate!S184/100</f>
        <v>0</v>
      </c>
      <c r="K184" t="str">
        <f t="shared" si="8"/>
        <v>OPERATING</v>
      </c>
      <c r="L184" s="9">
        <f>VLOOKUP($A184,[1]Intermediate!A:T,2)</f>
        <v>44141</v>
      </c>
      <c r="M184" t="str">
        <f t="shared" si="9"/>
        <v/>
      </c>
      <c r="N184" s="10" t="e">
        <f t="shared" si="10"/>
        <v>#DIV/0!</v>
      </c>
      <c r="O184" s="10" t="e">
        <f t="shared" si="10"/>
        <v>#DIV/0!</v>
      </c>
      <c r="P184" s="10" t="e">
        <f t="shared" si="10"/>
        <v>#DIV/0!</v>
      </c>
      <c r="Q184" s="11">
        <f t="shared" si="11"/>
        <v>0</v>
      </c>
    </row>
    <row r="185" spans="1:17" ht="15" hidden="1" customHeight="1" x14ac:dyDescent="0.3">
      <c r="A185" s="5">
        <f>[1]Intermediate!A185</f>
        <v>2000043888</v>
      </c>
      <c r="B185" s="6">
        <f>VLOOKUP($D185,'[1]Counties Systems Crosswalk'!C:E,3)</f>
        <v>14</v>
      </c>
      <c r="C185" s="7" t="str">
        <f>VLOOKUP($A185,[1]Intermediate!A:T,3)</f>
        <v>JACKSON COUNTY TRANSIT</v>
      </c>
      <c r="D185" s="7">
        <f>VLOOKUP($C185,[1]Claims!A:B,2,FALSE)</f>
        <v>1039</v>
      </c>
      <c r="E185" t="str">
        <f>VLOOKUP($D185,'[1]Counties Systems Crosswalk'!C:D,2)</f>
        <v>Jackson</v>
      </c>
      <c r="F185" t="str">
        <f>VLOOKUP($A185,[1]Intermediate!A:T,5)</f>
        <v>P2021_CARES ADTAP OPER</v>
      </c>
      <c r="G185" s="8">
        <f>VLOOKUP($A185,[1]Intermediate!A:T,10)</f>
        <v>0</v>
      </c>
      <c r="H185" s="8">
        <f>VLOOKUP($A185,[1]Intermediate!A:T,10)*[1]Intermediate!Q185/100</f>
        <v>0</v>
      </c>
      <c r="I185" s="8">
        <f>VLOOKUP($A185,[1]Intermediate!A:T,10)*[1]Intermediate!R185/100</f>
        <v>0</v>
      </c>
      <c r="J185" s="8">
        <f>VLOOKUP($A185,[1]Intermediate!A:T,10)*[1]Intermediate!S185/100</f>
        <v>0</v>
      </c>
      <c r="K185" t="str">
        <f t="shared" si="8"/>
        <v>OPERATING</v>
      </c>
      <c r="L185" s="9">
        <f>VLOOKUP($A185,[1]Intermediate!A:T,2)</f>
        <v>44141</v>
      </c>
      <c r="M185" t="str">
        <f t="shared" si="9"/>
        <v/>
      </c>
      <c r="N185" s="10" t="e">
        <f t="shared" si="10"/>
        <v>#DIV/0!</v>
      </c>
      <c r="O185" s="10" t="e">
        <f t="shared" si="10"/>
        <v>#DIV/0!</v>
      </c>
      <c r="P185" s="10" t="e">
        <f t="shared" si="10"/>
        <v>#DIV/0!</v>
      </c>
      <c r="Q185" s="11">
        <f t="shared" si="11"/>
        <v>0</v>
      </c>
    </row>
    <row r="186" spans="1:17" ht="15" hidden="1" customHeight="1" x14ac:dyDescent="0.3">
      <c r="A186" s="5">
        <f>[1]Intermediate!A186</f>
        <v>2000043950</v>
      </c>
      <c r="B186" s="6">
        <f>VLOOKUP($D186,'[1]Counties Systems Crosswalk'!C:E,3)</f>
        <v>13</v>
      </c>
      <c r="C186" s="7" t="str">
        <f>VLOOKUP($A186,[1]Intermediate!A:T,3)</f>
        <v>MITCHELL COUNTY TRANSPORTATION</v>
      </c>
      <c r="D186" s="7">
        <f>VLOOKUP($C186,[1]Claims!A:B,2,FALSE)</f>
        <v>1048</v>
      </c>
      <c r="E186" t="str">
        <f>VLOOKUP($D186,'[1]Counties Systems Crosswalk'!C:D,2)</f>
        <v>Mitchell</v>
      </c>
      <c r="F186" t="str">
        <f>VLOOKUP($A186,[1]Intermediate!A:T,5)</f>
        <v>P2021_CARES ADTAP OPER</v>
      </c>
      <c r="G186" s="8">
        <f>VLOOKUP($A186,[1]Intermediate!A:T,10)</f>
        <v>0</v>
      </c>
      <c r="H186" s="8">
        <f>VLOOKUP($A186,[1]Intermediate!A:T,10)*[1]Intermediate!Q186/100</f>
        <v>0</v>
      </c>
      <c r="I186" s="8">
        <f>VLOOKUP($A186,[1]Intermediate!A:T,10)*[1]Intermediate!R186/100</f>
        <v>0</v>
      </c>
      <c r="J186" s="8">
        <f>VLOOKUP($A186,[1]Intermediate!A:T,10)*[1]Intermediate!S186/100</f>
        <v>0</v>
      </c>
      <c r="K186" t="str">
        <f t="shared" si="8"/>
        <v>OPERATING</v>
      </c>
      <c r="L186" s="9">
        <f>VLOOKUP($A186,[1]Intermediate!A:T,2)</f>
        <v>44141</v>
      </c>
      <c r="M186" t="str">
        <f t="shared" si="9"/>
        <v/>
      </c>
      <c r="N186" s="10" t="e">
        <f t="shared" si="10"/>
        <v>#DIV/0!</v>
      </c>
      <c r="O186" s="10" t="e">
        <f t="shared" si="10"/>
        <v>#DIV/0!</v>
      </c>
      <c r="P186" s="10" t="e">
        <f t="shared" si="10"/>
        <v>#DIV/0!</v>
      </c>
      <c r="Q186" s="11">
        <f t="shared" si="11"/>
        <v>0</v>
      </c>
    </row>
    <row r="187" spans="1:17" ht="15" hidden="1" customHeight="1" x14ac:dyDescent="0.3">
      <c r="A187" s="5">
        <f>[1]Intermediate!A187</f>
        <v>2000043951</v>
      </c>
      <c r="B187" s="6">
        <f>VLOOKUP($D187,'[1]Counties Systems Crosswalk'!C:E,3)</f>
        <v>11</v>
      </c>
      <c r="C187" s="7" t="str">
        <f>VLOOKUP($A187,[1]Intermediate!A:T,3)</f>
        <v>AVERY COUNTY TRANSPORTATION</v>
      </c>
      <c r="D187" s="7">
        <f>VLOOKUP($C187,[1]Claims!A:B,2,FALSE)</f>
        <v>1008</v>
      </c>
      <c r="E187" t="str">
        <f>VLOOKUP($D187,'[1]Counties Systems Crosswalk'!C:D,2)</f>
        <v>Avery</v>
      </c>
      <c r="F187" t="str">
        <f>VLOOKUP($A187,[1]Intermediate!A:T,5)</f>
        <v>P2021_CARES ADTAP OPER</v>
      </c>
      <c r="G187" s="8">
        <f>VLOOKUP($A187,[1]Intermediate!A:T,10)</f>
        <v>0</v>
      </c>
      <c r="H187" s="8">
        <f>VLOOKUP($A187,[1]Intermediate!A:T,10)*[1]Intermediate!Q187/100</f>
        <v>0</v>
      </c>
      <c r="I187" s="8">
        <f>VLOOKUP($A187,[1]Intermediate!A:T,10)*[1]Intermediate!R187/100</f>
        <v>0</v>
      </c>
      <c r="J187" s="8">
        <f>VLOOKUP($A187,[1]Intermediate!A:T,10)*[1]Intermediate!S187/100</f>
        <v>0</v>
      </c>
      <c r="K187" t="str">
        <f t="shared" si="8"/>
        <v>OPERATING</v>
      </c>
      <c r="L187" s="9">
        <f>VLOOKUP($A187,[1]Intermediate!A:T,2)</f>
        <v>44141</v>
      </c>
      <c r="M187" t="str">
        <f t="shared" si="9"/>
        <v/>
      </c>
      <c r="N187" s="10" t="e">
        <f t="shared" si="10"/>
        <v>#DIV/0!</v>
      </c>
      <c r="O187" s="10" t="e">
        <f t="shared" si="10"/>
        <v>#DIV/0!</v>
      </c>
      <c r="P187" s="10" t="e">
        <f t="shared" si="10"/>
        <v>#DIV/0!</v>
      </c>
      <c r="Q187" s="11">
        <f t="shared" si="11"/>
        <v>0</v>
      </c>
    </row>
    <row r="188" spans="1:17" ht="15" hidden="1" customHeight="1" x14ac:dyDescent="0.3">
      <c r="A188" s="5">
        <f>[1]Intermediate!A188</f>
        <v>2000043952</v>
      </c>
      <c r="B188" s="6" t="str">
        <f>VLOOKUP($D188,'[1]Counties Systems Crosswalk'!C:E,3)</f>
        <v>1, 4</v>
      </c>
      <c r="C188" s="7" t="str">
        <f>VLOOKUP($A188,[1]Intermediate!A:T,3)</f>
        <v>CHOANOKE PUBLIC TRANSPORTATION</v>
      </c>
      <c r="D188" s="7">
        <f>VLOOKUP($C188,[1]Claims!A:B,2,FALSE)</f>
        <v>1018</v>
      </c>
      <c r="E188" t="str">
        <f>VLOOKUP($D188,'[1]Counties Systems Crosswalk'!C:D,2)</f>
        <v>Bertie, Healifax, Hertford, Northampton</v>
      </c>
      <c r="F188" t="str">
        <f>VLOOKUP($A188,[1]Intermediate!A:T,5)</f>
        <v>P2021_CAPITAL</v>
      </c>
      <c r="G188" s="8">
        <f>VLOOKUP($A188,[1]Intermediate!A:T,10)</f>
        <v>0</v>
      </c>
      <c r="H188" s="8">
        <f>VLOOKUP($A188,[1]Intermediate!A:T,10)*[1]Intermediate!Q188/100</f>
        <v>0</v>
      </c>
      <c r="I188" s="8">
        <f>VLOOKUP($A188,[1]Intermediate!A:T,10)*[1]Intermediate!R188/100</f>
        <v>0</v>
      </c>
      <c r="J188" s="8">
        <f>VLOOKUP($A188,[1]Intermediate!A:T,10)*[1]Intermediate!S188/100</f>
        <v>0</v>
      </c>
      <c r="K188" t="str">
        <f t="shared" si="8"/>
        <v>CAPITAL</v>
      </c>
      <c r="L188" s="9">
        <f>VLOOKUP($A188,[1]Intermediate!A:T,2)</f>
        <v>44141</v>
      </c>
      <c r="M188" t="str">
        <f t="shared" si="9"/>
        <v/>
      </c>
      <c r="N188" s="10" t="e">
        <f t="shared" si="10"/>
        <v>#DIV/0!</v>
      </c>
      <c r="O188" s="10" t="e">
        <f t="shared" si="10"/>
        <v>#DIV/0!</v>
      </c>
      <c r="P188" s="10" t="e">
        <f t="shared" si="10"/>
        <v>#DIV/0!</v>
      </c>
      <c r="Q188" s="11">
        <f t="shared" si="11"/>
        <v>0</v>
      </c>
    </row>
    <row r="189" spans="1:17" ht="15" customHeight="1" x14ac:dyDescent="0.3">
      <c r="A189" s="5">
        <f>[1]Intermediate!A189</f>
        <v>2000043953</v>
      </c>
      <c r="B189" s="6">
        <f>VLOOKUP($D189,'[1]Counties Systems Crosswalk'!C:E,3)</f>
        <v>10</v>
      </c>
      <c r="C189" s="7" t="str">
        <f>VLOOKUP($A189,[1]Intermediate!A:T,3)</f>
        <v>CABARRUS COUNTY</v>
      </c>
      <c r="D189" s="7">
        <f>VLOOKUP($C189,[1]Claims!A:B,2,FALSE)</f>
        <v>1013</v>
      </c>
      <c r="E189" t="str">
        <f>VLOOKUP($D189,'[1]Counties Systems Crosswalk'!C:D,2)</f>
        <v>Cabarrus</v>
      </c>
      <c r="F189" t="str">
        <f>VLOOKUP($A189,[1]Intermediate!A:T,5)</f>
        <v>P2021_5311_ADMIN</v>
      </c>
      <c r="G189" s="8">
        <f>VLOOKUP($A189,[1]Intermediate!A:T,10)</f>
        <v>121752</v>
      </c>
      <c r="H189" s="8">
        <f>VLOOKUP($A189,[1]Intermediate!A:T,10)*[1]Intermediate!Q189/100</f>
        <v>97401.600000000006</v>
      </c>
      <c r="I189" s="8">
        <f>VLOOKUP($A189,[1]Intermediate!A:T,10)*[1]Intermediate!R189/100</f>
        <v>6087.6</v>
      </c>
      <c r="J189" s="8">
        <f>VLOOKUP($A189,[1]Intermediate!A:T,10)*[1]Intermediate!S189/100</f>
        <v>18262.8</v>
      </c>
      <c r="K189" t="str">
        <f t="shared" si="8"/>
        <v/>
      </c>
      <c r="L189" s="9">
        <f>VLOOKUP($A189,[1]Intermediate!A:T,2)</f>
        <v>44141</v>
      </c>
      <c r="M189" t="str">
        <f t="shared" si="9"/>
        <v>BOTH</v>
      </c>
      <c r="N189" s="10">
        <f t="shared" si="10"/>
        <v>0.8</v>
      </c>
      <c r="O189" s="10">
        <f t="shared" si="10"/>
        <v>0.05</v>
      </c>
      <c r="P189" s="10">
        <f t="shared" si="10"/>
        <v>0.15</v>
      </c>
      <c r="Q189" s="11">
        <f t="shared" si="11"/>
        <v>121752.00000000001</v>
      </c>
    </row>
    <row r="190" spans="1:17" ht="15" customHeight="1" x14ac:dyDescent="0.3">
      <c r="A190" s="5">
        <f>[1]Intermediate!A190</f>
        <v>2000043954</v>
      </c>
      <c r="B190" s="6">
        <f>VLOOKUP($D190,'[1]Counties Systems Crosswalk'!C:E,3)</f>
        <v>7</v>
      </c>
      <c r="C190" s="7" t="str">
        <f>VLOOKUP($A190,[1]Intermediate!A:T,3)</f>
        <v>CASWELL COUNTY</v>
      </c>
      <c r="D190" s="7">
        <f>VLOOKUP($C190,[1]Claims!A:B,2,FALSE)</f>
        <v>1015</v>
      </c>
      <c r="E190" t="str">
        <f>VLOOKUP($D190,'[1]Counties Systems Crosswalk'!C:D,2)</f>
        <v>Caswell</v>
      </c>
      <c r="F190" t="str">
        <f>VLOOKUP($A190,[1]Intermediate!A:T,5)</f>
        <v>P2021_5311_ADMIN</v>
      </c>
      <c r="G190" s="8">
        <f>VLOOKUP($A190,[1]Intermediate!A:T,10)</f>
        <v>25016</v>
      </c>
      <c r="H190" s="8">
        <f>VLOOKUP($A190,[1]Intermediate!A:T,10)*[1]Intermediate!Q190/100</f>
        <v>20012.8</v>
      </c>
      <c r="I190" s="8">
        <f>VLOOKUP($A190,[1]Intermediate!A:T,10)*[1]Intermediate!R190/100</f>
        <v>1250.8</v>
      </c>
      <c r="J190" s="8">
        <f>VLOOKUP($A190,[1]Intermediate!A:T,10)*[1]Intermediate!S190/100</f>
        <v>3752.4</v>
      </c>
      <c r="K190" t="str">
        <f t="shared" si="8"/>
        <v/>
      </c>
      <c r="L190" s="9">
        <f>VLOOKUP($A190,[1]Intermediate!A:T,2)</f>
        <v>44141</v>
      </c>
      <c r="M190" t="str">
        <f t="shared" si="9"/>
        <v>BOTH</v>
      </c>
      <c r="N190" s="10">
        <f t="shared" si="10"/>
        <v>0.79999999999999993</v>
      </c>
      <c r="O190" s="10">
        <f t="shared" si="10"/>
        <v>4.9999999999999996E-2</v>
      </c>
      <c r="P190" s="10">
        <f t="shared" si="10"/>
        <v>0.15</v>
      </c>
      <c r="Q190" s="11">
        <f t="shared" si="11"/>
        <v>25016</v>
      </c>
    </row>
    <row r="191" spans="1:17" ht="15" hidden="1" customHeight="1" x14ac:dyDescent="0.3">
      <c r="A191" s="5">
        <f>[1]Intermediate!A191</f>
        <v>2000043955</v>
      </c>
      <c r="B191" s="6">
        <f>VLOOKUP($D191,'[1]Counties Systems Crosswalk'!C:E,3)</f>
        <v>10</v>
      </c>
      <c r="C191" s="7" t="str">
        <f>VLOOKUP($A191,[1]Intermediate!A:T,3)</f>
        <v>CABARRUS COUNTY</v>
      </c>
      <c r="D191" s="7">
        <f>VLOOKUP($C191,[1]Claims!A:B,2,FALSE)</f>
        <v>1013</v>
      </c>
      <c r="E191" t="str">
        <f>VLOOKUP($D191,'[1]Counties Systems Crosswalk'!C:D,2)</f>
        <v>Cabarrus</v>
      </c>
      <c r="F191" t="str">
        <f>VLOOKUP($A191,[1]Intermediate!A:T,5)</f>
        <v>P2021_CAPITAL</v>
      </c>
      <c r="G191" s="8">
        <f>VLOOKUP($A191,[1]Intermediate!A:T,10)</f>
        <v>0</v>
      </c>
      <c r="H191" s="8">
        <f>VLOOKUP($A191,[1]Intermediate!A:T,10)*[1]Intermediate!Q191/100</f>
        <v>0</v>
      </c>
      <c r="I191" s="8">
        <f>VLOOKUP($A191,[1]Intermediate!A:T,10)*[1]Intermediate!R191/100</f>
        <v>0</v>
      </c>
      <c r="J191" s="8">
        <f>VLOOKUP($A191,[1]Intermediate!A:T,10)*[1]Intermediate!S191/100</f>
        <v>0</v>
      </c>
      <c r="K191" t="str">
        <f t="shared" si="8"/>
        <v>CAPITAL</v>
      </c>
      <c r="L191" s="9">
        <f>VLOOKUP($A191,[1]Intermediate!A:T,2)</f>
        <v>44141</v>
      </c>
      <c r="M191" t="str">
        <f t="shared" si="9"/>
        <v/>
      </c>
      <c r="N191" s="10" t="e">
        <f t="shared" si="10"/>
        <v>#DIV/0!</v>
      </c>
      <c r="O191" s="10" t="e">
        <f t="shared" si="10"/>
        <v>#DIV/0!</v>
      </c>
      <c r="P191" s="10" t="e">
        <f t="shared" si="10"/>
        <v>#DIV/0!</v>
      </c>
      <c r="Q191" s="11">
        <f t="shared" si="11"/>
        <v>0</v>
      </c>
    </row>
    <row r="192" spans="1:17" ht="15" customHeight="1" x14ac:dyDescent="0.3">
      <c r="A192" s="5">
        <f>[1]Intermediate!A192</f>
        <v>2000043956</v>
      </c>
      <c r="B192" s="6">
        <f>VLOOKUP($D192,'[1]Counties Systems Crosswalk'!C:E,3)</f>
        <v>9</v>
      </c>
      <c r="C192" s="7" t="str">
        <f>VLOOKUP($A192,[1]Intermediate!A:T,3)</f>
        <v>ROWAN COUNTY</v>
      </c>
      <c r="D192" s="7">
        <f>VLOOKUP($C192,[1]Claims!A:B,2,FALSE)</f>
        <v>1061</v>
      </c>
      <c r="E192" t="str">
        <f>VLOOKUP($D192,'[1]Counties Systems Crosswalk'!C:D,2)</f>
        <v>Rowan</v>
      </c>
      <c r="F192" t="str">
        <f>VLOOKUP($A192,[1]Intermediate!A:T,5)</f>
        <v>P2020_5311_CARES_OPER</v>
      </c>
      <c r="G192" s="8">
        <f>VLOOKUP($A192,[1]Intermediate!A:T,10)</f>
        <v>594118</v>
      </c>
      <c r="H192" s="8">
        <f>VLOOKUP($A192,[1]Intermediate!A:T,10)*[1]Intermediate!Q192/100</f>
        <v>594118</v>
      </c>
      <c r="I192" s="8">
        <f>VLOOKUP($A192,[1]Intermediate!A:T,10)*[1]Intermediate!R192/100</f>
        <v>0</v>
      </c>
      <c r="J192" s="8">
        <f>VLOOKUP($A192,[1]Intermediate!A:T,10)*[1]Intermediate!S192/100</f>
        <v>0</v>
      </c>
      <c r="K192" t="str">
        <f t="shared" si="8"/>
        <v>OPERATING</v>
      </c>
      <c r="L192" s="9">
        <f>VLOOKUP($A192,[1]Intermediate!A:T,2)</f>
        <v>44141</v>
      </c>
      <c r="M192" t="str">
        <f t="shared" si="9"/>
        <v>FEDERAL</v>
      </c>
      <c r="N192" s="10">
        <f t="shared" si="10"/>
        <v>1</v>
      </c>
      <c r="O192" s="10">
        <f t="shared" si="10"/>
        <v>0</v>
      </c>
      <c r="P192" s="10">
        <f t="shared" si="10"/>
        <v>0</v>
      </c>
      <c r="Q192" s="11">
        <f t="shared" si="11"/>
        <v>594118</v>
      </c>
    </row>
    <row r="193" spans="1:17" ht="15" hidden="1" customHeight="1" x14ac:dyDescent="0.3">
      <c r="A193" s="5">
        <f>[1]Intermediate!A193</f>
        <v>2000043957</v>
      </c>
      <c r="B193" s="6">
        <f>VLOOKUP($D193,'[1]Counties Systems Crosswalk'!C:E,3)</f>
        <v>14</v>
      </c>
      <c r="C193" s="7" t="str">
        <f>VLOOKUP($A193,[1]Intermediate!A:T,3)</f>
        <v>CLAY COUNTY</v>
      </c>
      <c r="D193" s="7">
        <f>VLOOKUP($C193,[1]Claims!A:B,2,FALSE)</f>
        <v>1021</v>
      </c>
      <c r="E193" t="str">
        <f>VLOOKUP($D193,'[1]Counties Systems Crosswalk'!C:D,2)</f>
        <v>Clay</v>
      </c>
      <c r="F193" t="str">
        <f>VLOOKUP($A193,[1]Intermediate!A:T,5)</f>
        <v>P2021_CARES ADTAP OPER</v>
      </c>
      <c r="G193" s="8">
        <f>VLOOKUP($A193,[1]Intermediate!A:T,10)</f>
        <v>0</v>
      </c>
      <c r="H193" s="8">
        <f>VLOOKUP($A193,[1]Intermediate!A:T,10)*[1]Intermediate!Q193/100</f>
        <v>0</v>
      </c>
      <c r="I193" s="8">
        <f>VLOOKUP($A193,[1]Intermediate!A:T,10)*[1]Intermediate!R193/100</f>
        <v>0</v>
      </c>
      <c r="J193" s="8">
        <f>VLOOKUP($A193,[1]Intermediate!A:T,10)*[1]Intermediate!S193/100</f>
        <v>0</v>
      </c>
      <c r="K193" t="str">
        <f t="shared" si="8"/>
        <v>OPERATING</v>
      </c>
      <c r="L193" s="9">
        <f>VLOOKUP($A193,[1]Intermediate!A:T,2)</f>
        <v>44141</v>
      </c>
      <c r="M193" t="str">
        <f t="shared" si="9"/>
        <v/>
      </c>
      <c r="N193" s="10" t="e">
        <f t="shared" si="10"/>
        <v>#DIV/0!</v>
      </c>
      <c r="O193" s="10" t="e">
        <f t="shared" si="10"/>
        <v>#DIV/0!</v>
      </c>
      <c r="P193" s="10" t="e">
        <f t="shared" si="10"/>
        <v>#DIV/0!</v>
      </c>
      <c r="Q193" s="11">
        <f t="shared" si="11"/>
        <v>0</v>
      </c>
    </row>
    <row r="194" spans="1:17" ht="15" hidden="1" customHeight="1" x14ac:dyDescent="0.3">
      <c r="A194" s="5">
        <f>[1]Intermediate!A194</f>
        <v>2000043958</v>
      </c>
      <c r="B194" s="6">
        <f>VLOOKUP($D194,'[1]Counties Systems Crosswalk'!C:E,3)</f>
        <v>14</v>
      </c>
      <c r="C194" s="7" t="str">
        <f>VLOOKUP($A194,[1]Intermediate!A:T,3)</f>
        <v>GRAHAM COUNTY</v>
      </c>
      <c r="D194" s="7">
        <f>VLOOKUP($C194,[1]Claims!A:B,2,FALSE)</f>
        <v>1032</v>
      </c>
      <c r="E194" t="str">
        <f>VLOOKUP($D194,'[1]Counties Systems Crosswalk'!C:D,2)</f>
        <v>Graham</v>
      </c>
      <c r="F194" t="str">
        <f>VLOOKUP($A194,[1]Intermediate!A:T,5)</f>
        <v>P2021_CARES ADTAP OPER</v>
      </c>
      <c r="G194" s="8">
        <f>VLOOKUP($A194,[1]Intermediate!A:T,10)</f>
        <v>0</v>
      </c>
      <c r="H194" s="8">
        <f>VLOOKUP($A194,[1]Intermediate!A:T,10)*[1]Intermediate!Q194/100</f>
        <v>0</v>
      </c>
      <c r="I194" s="8">
        <f>VLOOKUP($A194,[1]Intermediate!A:T,10)*[1]Intermediate!R194/100</f>
        <v>0</v>
      </c>
      <c r="J194" s="8">
        <f>VLOOKUP($A194,[1]Intermediate!A:T,10)*[1]Intermediate!S194/100</f>
        <v>0</v>
      </c>
      <c r="K194" t="str">
        <f t="shared" si="8"/>
        <v>OPERATING</v>
      </c>
      <c r="L194" s="9">
        <f>VLOOKUP($A194,[1]Intermediate!A:T,2)</f>
        <v>44141</v>
      </c>
      <c r="M194" t="str">
        <f t="shared" si="9"/>
        <v/>
      </c>
      <c r="N194" s="10" t="e">
        <f t="shared" si="10"/>
        <v>#DIV/0!</v>
      </c>
      <c r="O194" s="10" t="e">
        <f t="shared" si="10"/>
        <v>#DIV/0!</v>
      </c>
      <c r="P194" s="10" t="e">
        <f t="shared" si="10"/>
        <v>#DIV/0!</v>
      </c>
      <c r="Q194" s="11">
        <f t="shared" si="11"/>
        <v>0</v>
      </c>
    </row>
    <row r="195" spans="1:17" ht="15" hidden="1" customHeight="1" x14ac:dyDescent="0.3">
      <c r="A195" s="5">
        <f>[1]Intermediate!A195</f>
        <v>2000043959</v>
      </c>
      <c r="B195" s="6">
        <f>VLOOKUP($D195,'[1]Counties Systems Crosswalk'!C:E,3)</f>
        <v>11</v>
      </c>
      <c r="C195" s="7" t="str">
        <f>VLOOKUP($A195,[1]Intermediate!A:T,3)</f>
        <v>ALLEGHANY COUNTY</v>
      </c>
      <c r="D195" s="7">
        <f>VLOOKUP($C195,[1]Claims!A:B,2,FALSE)</f>
        <v>1004</v>
      </c>
      <c r="E195" t="str">
        <f>VLOOKUP($D195,'[1]Counties Systems Crosswalk'!C:D,2)</f>
        <v>Alleghany</v>
      </c>
      <c r="F195" t="str">
        <f>VLOOKUP($A195,[1]Intermediate!A:T,5)</f>
        <v>P2021_CARES ADTAP OPER</v>
      </c>
      <c r="G195" s="8">
        <f>VLOOKUP($A195,[1]Intermediate!A:T,10)</f>
        <v>0</v>
      </c>
      <c r="H195" s="8">
        <f>VLOOKUP($A195,[1]Intermediate!A:T,10)*[1]Intermediate!Q195/100</f>
        <v>0</v>
      </c>
      <c r="I195" s="8">
        <f>VLOOKUP($A195,[1]Intermediate!A:T,10)*[1]Intermediate!R195/100</f>
        <v>0</v>
      </c>
      <c r="J195" s="8">
        <f>VLOOKUP($A195,[1]Intermediate!A:T,10)*[1]Intermediate!S195/100</f>
        <v>0</v>
      </c>
      <c r="K195" t="str">
        <f t="shared" ref="K195:K258" si="12">IF(COUNTIF(F195, "*CAPITAL*"),"CAPITAL", IF(COUNTIF(F195, "*OPER*"),"OPERATING",""))</f>
        <v>OPERATING</v>
      </c>
      <c r="L195" s="9">
        <f>VLOOKUP($A195,[1]Intermediate!A:T,2)</f>
        <v>44141</v>
      </c>
      <c r="M195" t="str">
        <f t="shared" ref="M195:M258" si="13">IF(AND(H195&gt;0,I195&gt;0),"BOTH",IF(H195&gt;0,"FEDERAL",IF(G195=0,"","STATE")))</f>
        <v/>
      </c>
      <c r="N195" s="10" t="e">
        <f t="shared" ref="N195:P258" si="14">H195/$G195</f>
        <v>#DIV/0!</v>
      </c>
      <c r="O195" s="10" t="e">
        <f t="shared" si="14"/>
        <v>#DIV/0!</v>
      </c>
      <c r="P195" s="10" t="e">
        <f t="shared" si="14"/>
        <v>#DIV/0!</v>
      </c>
      <c r="Q195" s="11">
        <f t="shared" ref="Q195:Q258" si="15">SUM(H195:J195)</f>
        <v>0</v>
      </c>
    </row>
    <row r="196" spans="1:17" ht="15" hidden="1" customHeight="1" x14ac:dyDescent="0.3">
      <c r="A196" s="5">
        <f>[1]Intermediate!A196</f>
        <v>2000043960</v>
      </c>
      <c r="B196" s="6">
        <f>VLOOKUP($D196,'[1]Counties Systems Crosswalk'!C:E,3)</f>
        <v>11</v>
      </c>
      <c r="C196" s="7" t="str">
        <f>VLOOKUP($A196,[1]Intermediate!A:T,3)</f>
        <v>APPALCART</v>
      </c>
      <c r="D196" s="7">
        <f>VLOOKUP($C196,[1]Claims!A:B,2,FALSE)</f>
        <v>1006</v>
      </c>
      <c r="E196" t="str">
        <f>VLOOKUP($D196,'[1]Counties Systems Crosswalk'!C:D,2)</f>
        <v>Watauga</v>
      </c>
      <c r="F196" t="str">
        <f>VLOOKUP($A196,[1]Intermediate!A:T,5)</f>
        <v>P2021_CARES ADTAP OPER</v>
      </c>
      <c r="G196" s="8">
        <f>VLOOKUP($A196,[1]Intermediate!A:T,10)</f>
        <v>0</v>
      </c>
      <c r="H196" s="8">
        <f>VLOOKUP($A196,[1]Intermediate!A:T,10)*[1]Intermediate!Q196/100</f>
        <v>0</v>
      </c>
      <c r="I196" s="8">
        <f>VLOOKUP($A196,[1]Intermediate!A:T,10)*[1]Intermediate!R196/100</f>
        <v>0</v>
      </c>
      <c r="J196" s="8">
        <f>VLOOKUP($A196,[1]Intermediate!A:T,10)*[1]Intermediate!S196/100</f>
        <v>0</v>
      </c>
      <c r="K196" t="str">
        <f t="shared" si="12"/>
        <v>OPERATING</v>
      </c>
      <c r="L196" s="9">
        <f>VLOOKUP($A196,[1]Intermediate!A:T,2)</f>
        <v>44141</v>
      </c>
      <c r="M196" t="str">
        <f t="shared" si="13"/>
        <v/>
      </c>
      <c r="N196" s="10" t="e">
        <f t="shared" si="14"/>
        <v>#DIV/0!</v>
      </c>
      <c r="O196" s="10" t="e">
        <f t="shared" si="14"/>
        <v>#DIV/0!</v>
      </c>
      <c r="P196" s="10" t="e">
        <f t="shared" si="14"/>
        <v>#DIV/0!</v>
      </c>
      <c r="Q196" s="11">
        <f t="shared" si="15"/>
        <v>0</v>
      </c>
    </row>
    <row r="197" spans="1:17" ht="15" customHeight="1" x14ac:dyDescent="0.3">
      <c r="A197" s="5">
        <f>[1]Intermediate!A197</f>
        <v>2000043961</v>
      </c>
      <c r="B197" s="6">
        <f>VLOOKUP($D197,'[1]Counties Systems Crosswalk'!C:E,3)</f>
        <v>10</v>
      </c>
      <c r="C197" s="7" t="str">
        <f>VLOOKUP($A197,[1]Intermediate!A:T,3)</f>
        <v>UNION COUNTY</v>
      </c>
      <c r="D197" s="7">
        <f>VLOOKUP($C197,[1]Claims!A:B,2,FALSE)</f>
        <v>1069</v>
      </c>
      <c r="E197" t="str">
        <f>VLOOKUP($D197,'[1]Counties Systems Crosswalk'!C:D,2)</f>
        <v>Union</v>
      </c>
      <c r="F197" t="str">
        <f>VLOOKUP($A197,[1]Intermediate!A:T,5)</f>
        <v>P2020_5307_CARES_CAPITAL</v>
      </c>
      <c r="G197" s="8">
        <f>VLOOKUP($A197,[1]Intermediate!A:T,10)</f>
        <v>226050</v>
      </c>
      <c r="H197" s="8">
        <f>VLOOKUP($A197,[1]Intermediate!A:T,10)*[1]Intermediate!Q197/100</f>
        <v>226050</v>
      </c>
      <c r="I197" s="8">
        <f>VLOOKUP($A197,[1]Intermediate!A:T,10)*[1]Intermediate!R197/100</f>
        <v>0</v>
      </c>
      <c r="J197" s="8">
        <f>VLOOKUP($A197,[1]Intermediate!A:T,10)*[1]Intermediate!S197/100</f>
        <v>0</v>
      </c>
      <c r="K197" t="str">
        <f t="shared" si="12"/>
        <v>CAPITAL</v>
      </c>
      <c r="L197" s="9">
        <f>VLOOKUP($A197,[1]Intermediate!A:T,2)</f>
        <v>44141</v>
      </c>
      <c r="M197" t="str">
        <f t="shared" si="13"/>
        <v>FEDERAL</v>
      </c>
      <c r="N197" s="10">
        <f t="shared" si="14"/>
        <v>1</v>
      </c>
      <c r="O197" s="10">
        <f t="shared" si="14"/>
        <v>0</v>
      </c>
      <c r="P197" s="10">
        <f t="shared" si="14"/>
        <v>0</v>
      </c>
      <c r="Q197" s="11">
        <f t="shared" si="15"/>
        <v>226050</v>
      </c>
    </row>
    <row r="198" spans="1:17" ht="15" customHeight="1" x14ac:dyDescent="0.3">
      <c r="A198" s="5">
        <f>[1]Intermediate!A198</f>
        <v>2000043962</v>
      </c>
      <c r="B198" s="6">
        <f>VLOOKUP($D198,'[1]Counties Systems Crosswalk'!C:E,3)</f>
        <v>10</v>
      </c>
      <c r="C198" s="7" t="str">
        <f>VLOOKUP($A198,[1]Intermediate!A:T,3)</f>
        <v>UNION COUNTY</v>
      </c>
      <c r="D198" s="7">
        <f>VLOOKUP($C198,[1]Claims!A:B,2,FALSE)</f>
        <v>1069</v>
      </c>
      <c r="E198" t="str">
        <f>VLOOKUP($D198,'[1]Counties Systems Crosswalk'!C:D,2)</f>
        <v>Union</v>
      </c>
      <c r="F198" t="str">
        <f>VLOOKUP($A198,[1]Intermediate!A:T,5)</f>
        <v>P2020_5307_CARES_CAPITAL</v>
      </c>
      <c r="G198" s="8">
        <f>VLOOKUP($A198,[1]Intermediate!A:T,10)</f>
        <v>83009</v>
      </c>
      <c r="H198" s="8">
        <f>VLOOKUP($A198,[1]Intermediate!A:T,10)*[1]Intermediate!Q198/100</f>
        <v>83009</v>
      </c>
      <c r="I198" s="8">
        <f>VLOOKUP($A198,[1]Intermediate!A:T,10)*[1]Intermediate!R198/100</f>
        <v>0</v>
      </c>
      <c r="J198" s="8">
        <f>VLOOKUP($A198,[1]Intermediate!A:T,10)*[1]Intermediate!S198/100</f>
        <v>0</v>
      </c>
      <c r="K198" t="str">
        <f t="shared" si="12"/>
        <v>CAPITAL</v>
      </c>
      <c r="L198" s="9">
        <f>VLOOKUP($A198,[1]Intermediate!A:T,2)</f>
        <v>44141</v>
      </c>
      <c r="M198" t="str">
        <f t="shared" si="13"/>
        <v>FEDERAL</v>
      </c>
      <c r="N198" s="10">
        <f t="shared" si="14"/>
        <v>1</v>
      </c>
      <c r="O198" s="10">
        <f t="shared" si="14"/>
        <v>0</v>
      </c>
      <c r="P198" s="10">
        <f t="shared" si="14"/>
        <v>0</v>
      </c>
      <c r="Q198" s="11">
        <f t="shared" si="15"/>
        <v>83009</v>
      </c>
    </row>
    <row r="199" spans="1:17" ht="15" hidden="1" customHeight="1" x14ac:dyDescent="0.3">
      <c r="A199" s="5">
        <f>[1]Intermediate!A199</f>
        <v>2000044185</v>
      </c>
      <c r="B199" s="6">
        <f>VLOOKUP($D199,'[1]Counties Systems Crosswalk'!C:E,3)</f>
        <v>3</v>
      </c>
      <c r="C199" s="7" t="str">
        <f>VLOOKUP($A199,[1]Intermediate!A:T,3)</f>
        <v>ONSLOW UNITED TRANSIT</v>
      </c>
      <c r="D199" s="7">
        <f>VLOOKUP($C199,[1]Claims!A:B,2,FALSE)</f>
        <v>1051</v>
      </c>
      <c r="E199" t="str">
        <f>VLOOKUP($D199,'[1]Counties Systems Crosswalk'!C:D,2)</f>
        <v>Onslow</v>
      </c>
      <c r="F199" t="str">
        <f>VLOOKUP($A199,[1]Intermediate!A:T,5)</f>
        <v>P2021_CAPITAL</v>
      </c>
      <c r="G199" s="8">
        <f>VLOOKUP($A199,[1]Intermediate!A:T,10)</f>
        <v>0</v>
      </c>
      <c r="H199" s="8">
        <f>VLOOKUP($A199,[1]Intermediate!A:T,10)*[1]Intermediate!Q199/100</f>
        <v>0</v>
      </c>
      <c r="I199" s="8">
        <f>VLOOKUP($A199,[1]Intermediate!A:T,10)*[1]Intermediate!R199/100</f>
        <v>0</v>
      </c>
      <c r="J199" s="8">
        <f>VLOOKUP($A199,[1]Intermediate!A:T,10)*[1]Intermediate!S199/100</f>
        <v>0</v>
      </c>
      <c r="K199" t="str">
        <f t="shared" si="12"/>
        <v>CAPITAL</v>
      </c>
      <c r="L199" s="9">
        <f>VLOOKUP($A199,[1]Intermediate!A:T,2)</f>
        <v>44151</v>
      </c>
      <c r="M199" t="str">
        <f t="shared" si="13"/>
        <v/>
      </c>
      <c r="N199" s="10" t="e">
        <f t="shared" si="14"/>
        <v>#DIV/0!</v>
      </c>
      <c r="O199" s="10" t="e">
        <f t="shared" si="14"/>
        <v>#DIV/0!</v>
      </c>
      <c r="P199" s="10" t="e">
        <f t="shared" si="14"/>
        <v>#DIV/0!</v>
      </c>
      <c r="Q199" s="11">
        <f t="shared" si="15"/>
        <v>0</v>
      </c>
    </row>
    <row r="200" spans="1:17" ht="15" customHeight="1" x14ac:dyDescent="0.3">
      <c r="A200" s="5">
        <f>[1]Intermediate!A200</f>
        <v>2000044213</v>
      </c>
      <c r="B200" s="6" t="str">
        <f>VLOOKUP($D200,'[1]Counties Systems Crosswalk'!C:E,3)</f>
        <v>13, 14</v>
      </c>
      <c r="C200" s="7" t="str">
        <f>VLOOKUP($A200,[1]Intermediate!A:T,3)</f>
        <v>LAND-OF-SKY REGIONAL COUNCIL</v>
      </c>
      <c r="D200" s="7">
        <f>VLOOKUP($C200,[1]Claims!A:B,2,FALSE)</f>
        <v>2004</v>
      </c>
      <c r="E200" t="str">
        <f>VLOOKUP($D200,'[1]Counties Systems Crosswalk'!C:D,2)</f>
        <v>Buncombe, Haywood, Henderson, Madison, Transylvania</v>
      </c>
      <c r="F200" t="str">
        <f>VLOOKUP($A200,[1]Intermediate!A:T,5)</f>
        <v>P2021_RIDESHARE</v>
      </c>
      <c r="G200" s="8">
        <f>VLOOKUP($A200,[1]Intermediate!A:T,10)</f>
        <v>47740</v>
      </c>
      <c r="H200" s="8">
        <f>VLOOKUP($A200,[1]Intermediate!A:T,10)*[1]Intermediate!Q200/100</f>
        <v>0</v>
      </c>
      <c r="I200" s="8">
        <f>VLOOKUP($A200,[1]Intermediate!A:T,10)*[1]Intermediate!R200/100</f>
        <v>23870</v>
      </c>
      <c r="J200" s="8">
        <f>VLOOKUP($A200,[1]Intermediate!A:T,10)*[1]Intermediate!S200/100</f>
        <v>23870</v>
      </c>
      <c r="K200" t="str">
        <f t="shared" si="12"/>
        <v/>
      </c>
      <c r="L200" s="9">
        <f>VLOOKUP($A200,[1]Intermediate!A:T,2)</f>
        <v>44151</v>
      </c>
      <c r="M200" t="str">
        <f t="shared" si="13"/>
        <v>STATE</v>
      </c>
      <c r="N200" s="10">
        <f t="shared" si="14"/>
        <v>0</v>
      </c>
      <c r="O200" s="10">
        <f t="shared" si="14"/>
        <v>0.5</v>
      </c>
      <c r="P200" s="10">
        <f t="shared" si="14"/>
        <v>0.5</v>
      </c>
      <c r="Q200" s="11">
        <f t="shared" si="15"/>
        <v>47740</v>
      </c>
    </row>
    <row r="201" spans="1:17" ht="15" hidden="1" customHeight="1" x14ac:dyDescent="0.3">
      <c r="A201" s="5">
        <f>[1]Intermediate!A201</f>
        <v>2000044214</v>
      </c>
      <c r="B201" s="6">
        <f>VLOOKUP($D201,'[1]Counties Systems Crosswalk'!C:E,3)</f>
        <v>10</v>
      </c>
      <c r="C201" s="7" t="str">
        <f>VLOOKUP($A201,[1]Intermediate!A:T,3)</f>
        <v>ANSON COUNTY</v>
      </c>
      <c r="D201" s="7">
        <f>VLOOKUP($C201,[1]Claims!A:B,2,FALSE)</f>
        <v>1005</v>
      </c>
      <c r="E201" t="str">
        <f>VLOOKUP($D201,'[1]Counties Systems Crosswalk'!C:D,2)</f>
        <v>Anson</v>
      </c>
      <c r="F201" t="str">
        <f>VLOOKUP($A201,[1]Intermediate!A:T,5)</f>
        <v>P2021_5311_ADMIN</v>
      </c>
      <c r="G201" s="8">
        <f>VLOOKUP($A201,[1]Intermediate!A:T,10)</f>
        <v>0</v>
      </c>
      <c r="H201" s="8">
        <f>VLOOKUP($A201,[1]Intermediate!A:T,10)*[1]Intermediate!Q201/100</f>
        <v>0</v>
      </c>
      <c r="I201" s="8">
        <f>VLOOKUP($A201,[1]Intermediate!A:T,10)*[1]Intermediate!R201/100</f>
        <v>0</v>
      </c>
      <c r="J201" s="8">
        <f>VLOOKUP($A201,[1]Intermediate!A:T,10)*[1]Intermediate!S201/100</f>
        <v>0</v>
      </c>
      <c r="K201" t="str">
        <f t="shared" si="12"/>
        <v/>
      </c>
      <c r="L201" s="9">
        <f>VLOOKUP($A201,[1]Intermediate!A:T,2)</f>
        <v>44151</v>
      </c>
      <c r="M201" t="str">
        <f t="shared" si="13"/>
        <v/>
      </c>
      <c r="N201" s="10" t="e">
        <f t="shared" si="14"/>
        <v>#DIV/0!</v>
      </c>
      <c r="O201" s="10" t="e">
        <f t="shared" si="14"/>
        <v>#DIV/0!</v>
      </c>
      <c r="P201" s="10" t="e">
        <f t="shared" si="14"/>
        <v>#DIV/0!</v>
      </c>
      <c r="Q201" s="11">
        <f t="shared" si="15"/>
        <v>0</v>
      </c>
    </row>
    <row r="202" spans="1:17" ht="15" customHeight="1" x14ac:dyDescent="0.3">
      <c r="A202" s="5">
        <f>[1]Intermediate!A202</f>
        <v>2000044235</v>
      </c>
      <c r="B202" s="6">
        <f>VLOOKUP($D202,'[1]Counties Systems Crosswalk'!C:E,3)</f>
        <v>13</v>
      </c>
      <c r="C202" s="7" t="str">
        <f>VLOOKUP($A202,[1]Intermediate!A:T,3)</f>
        <v>COUNTY OF MCDOWELL</v>
      </c>
      <c r="D202" s="7">
        <f>VLOOKUP($C202,[1]Claims!A:B,2,FALSE)</f>
        <v>1047</v>
      </c>
      <c r="E202" t="str">
        <f>VLOOKUP($D202,'[1]Counties Systems Crosswalk'!C:D,2)</f>
        <v>McDowell</v>
      </c>
      <c r="F202" t="str">
        <f>VLOOKUP($A202,[1]Intermediate!A:T,5)</f>
        <v>P2021_5311_ADMIN</v>
      </c>
      <c r="G202" s="8">
        <f>VLOOKUP($A202,[1]Intermediate!A:T,10)</f>
        <v>117853</v>
      </c>
      <c r="H202" s="8">
        <f>VLOOKUP($A202,[1]Intermediate!A:T,10)*[1]Intermediate!Q202/100</f>
        <v>94282.4</v>
      </c>
      <c r="I202" s="8">
        <f>VLOOKUP($A202,[1]Intermediate!A:T,10)*[1]Intermediate!R202/100</f>
        <v>5892.65</v>
      </c>
      <c r="J202" s="8">
        <f>VLOOKUP($A202,[1]Intermediate!A:T,10)*[1]Intermediate!S202/100</f>
        <v>17677.95</v>
      </c>
      <c r="K202" t="str">
        <f t="shared" si="12"/>
        <v/>
      </c>
      <c r="L202" s="9">
        <f>VLOOKUP($A202,[1]Intermediate!A:T,2)</f>
        <v>44153</v>
      </c>
      <c r="M202" t="str">
        <f t="shared" si="13"/>
        <v>BOTH</v>
      </c>
      <c r="N202" s="10">
        <f t="shared" si="14"/>
        <v>0.79999999999999993</v>
      </c>
      <c r="O202" s="10">
        <f t="shared" si="14"/>
        <v>4.9999999999999996E-2</v>
      </c>
      <c r="P202" s="10">
        <f t="shared" si="14"/>
        <v>0.15</v>
      </c>
      <c r="Q202" s="11">
        <f t="shared" si="15"/>
        <v>117852.99999999999</v>
      </c>
    </row>
    <row r="203" spans="1:17" ht="15" customHeight="1" x14ac:dyDescent="0.3">
      <c r="A203" s="5">
        <f>[1]Intermediate!A203</f>
        <v>2000044236</v>
      </c>
      <c r="B203" s="6">
        <f>VLOOKUP($D203,'[1]Counties Systems Crosswalk'!C:E,3)</f>
        <v>7</v>
      </c>
      <c r="C203" s="7" t="str">
        <f>VLOOKUP($A203,[1]Intermediate!A:T,3)</f>
        <v>CITY OF HIGH POINT</v>
      </c>
      <c r="D203" s="7">
        <f>VLOOKUP($C203,[1]Claims!A:B,2,FALSE)</f>
        <v>1034</v>
      </c>
      <c r="E203" t="str">
        <f>VLOOKUP($D203,'[1]Counties Systems Crosswalk'!C:D,2)</f>
        <v>Guilford</v>
      </c>
      <c r="F203" t="str">
        <f>VLOOKUP($A203,[1]Intermediate!A:T,5)</f>
        <v>P2021_5303_PLANNING</v>
      </c>
      <c r="G203" s="8">
        <f>VLOOKUP($A203,[1]Intermediate!A:T,10)</f>
        <v>65763</v>
      </c>
      <c r="H203" s="8">
        <f>VLOOKUP($A203,[1]Intermediate!A:T,10)*[1]Intermediate!Q203/100</f>
        <v>52610.400000000001</v>
      </c>
      <c r="I203" s="8">
        <f>VLOOKUP($A203,[1]Intermediate!A:T,10)*[1]Intermediate!R203/100</f>
        <v>6576.3</v>
      </c>
      <c r="J203" s="8">
        <f>VLOOKUP($A203,[1]Intermediate!A:T,10)*[1]Intermediate!S203/100</f>
        <v>6576.3</v>
      </c>
      <c r="K203" t="str">
        <f t="shared" si="12"/>
        <v/>
      </c>
      <c r="L203" s="9">
        <f>VLOOKUP($A203,[1]Intermediate!A:T,2)</f>
        <v>44153</v>
      </c>
      <c r="M203" t="str">
        <f t="shared" si="13"/>
        <v>BOTH</v>
      </c>
      <c r="N203" s="10">
        <f t="shared" si="14"/>
        <v>0.8</v>
      </c>
      <c r="O203" s="10">
        <f t="shared" si="14"/>
        <v>0.1</v>
      </c>
      <c r="P203" s="10">
        <f t="shared" si="14"/>
        <v>0.1</v>
      </c>
      <c r="Q203" s="11">
        <f t="shared" si="15"/>
        <v>65763</v>
      </c>
    </row>
    <row r="204" spans="1:17" ht="15" customHeight="1" x14ac:dyDescent="0.3">
      <c r="A204" s="5">
        <f>[1]Intermediate!A204</f>
        <v>2000044237</v>
      </c>
      <c r="B204" s="6">
        <f>VLOOKUP($D204,'[1]Counties Systems Crosswalk'!C:E,3)</f>
        <v>7</v>
      </c>
      <c r="C204" s="7" t="str">
        <f>VLOOKUP($A204,[1]Intermediate!A:T,3)</f>
        <v>GUILFORD COUNTY</v>
      </c>
      <c r="D204" s="7">
        <f>VLOOKUP($C204,[1]Claims!A:B,2,FALSE)</f>
        <v>1034</v>
      </c>
      <c r="E204" t="str">
        <f>VLOOKUP($D204,'[1]Counties Systems Crosswalk'!C:D,2)</f>
        <v>Guilford</v>
      </c>
      <c r="F204" t="str">
        <f>VLOOKUP($A204,[1]Intermediate!A:T,5)</f>
        <v>P2021_5311_ADMIN</v>
      </c>
      <c r="G204" s="8">
        <f>VLOOKUP($A204,[1]Intermediate!A:T,10)</f>
        <v>100056</v>
      </c>
      <c r="H204" s="8">
        <f>VLOOKUP($A204,[1]Intermediate!A:T,10)*[1]Intermediate!Q204/100</f>
        <v>80044.800000000003</v>
      </c>
      <c r="I204" s="8">
        <f>VLOOKUP($A204,[1]Intermediate!A:T,10)*[1]Intermediate!R204/100</f>
        <v>5002.8</v>
      </c>
      <c r="J204" s="8">
        <f>VLOOKUP($A204,[1]Intermediate!A:T,10)*[1]Intermediate!S204/100</f>
        <v>15008.4</v>
      </c>
      <c r="K204" t="str">
        <f t="shared" si="12"/>
        <v/>
      </c>
      <c r="L204" s="9">
        <f>VLOOKUP($A204,[1]Intermediate!A:T,2)</f>
        <v>44153</v>
      </c>
      <c r="M204" t="str">
        <f t="shared" si="13"/>
        <v>BOTH</v>
      </c>
      <c r="N204" s="10">
        <f t="shared" si="14"/>
        <v>0.8</v>
      </c>
      <c r="O204" s="10">
        <f t="shared" si="14"/>
        <v>0.05</v>
      </c>
      <c r="P204" s="10">
        <f t="shared" si="14"/>
        <v>0.15</v>
      </c>
      <c r="Q204" s="11">
        <f t="shared" si="15"/>
        <v>100056</v>
      </c>
    </row>
    <row r="205" spans="1:17" ht="15" customHeight="1" x14ac:dyDescent="0.3">
      <c r="A205" s="5">
        <f>[1]Intermediate!A205</f>
        <v>2000044238</v>
      </c>
      <c r="B205" s="6">
        <f>VLOOKUP($D205,'[1]Counties Systems Crosswalk'!C:E,3)</f>
        <v>7</v>
      </c>
      <c r="C205" s="7" t="str">
        <f>VLOOKUP($A205,[1]Intermediate!A:T,3)</f>
        <v>ALAMANCE COUNTY TRANSPORTATION</v>
      </c>
      <c r="D205" s="7">
        <f>VLOOKUP($C205,[1]Claims!A:B,2,FALSE)</f>
        <v>1002</v>
      </c>
      <c r="E205" t="str">
        <f>VLOOKUP($D205,'[1]Counties Systems Crosswalk'!C:D,2)</f>
        <v>Alamance</v>
      </c>
      <c r="F205" t="str">
        <f>VLOOKUP($A205,[1]Intermediate!A:T,5)</f>
        <v>P2020_5307_CARES_OPER</v>
      </c>
      <c r="G205" s="8">
        <f>VLOOKUP($A205,[1]Intermediate!A:T,10)</f>
        <v>1407700</v>
      </c>
      <c r="H205" s="8">
        <f>VLOOKUP($A205,[1]Intermediate!A:T,10)*[1]Intermediate!Q205/100</f>
        <v>1407700</v>
      </c>
      <c r="I205" s="8">
        <f>VLOOKUP($A205,[1]Intermediate!A:T,10)*[1]Intermediate!R205/100</f>
        <v>0</v>
      </c>
      <c r="J205" s="8">
        <f>VLOOKUP($A205,[1]Intermediate!A:T,10)*[1]Intermediate!S205/100</f>
        <v>0</v>
      </c>
      <c r="K205" t="str">
        <f t="shared" si="12"/>
        <v>OPERATING</v>
      </c>
      <c r="L205" s="9">
        <f>VLOOKUP($A205,[1]Intermediate!A:T,2)</f>
        <v>44153</v>
      </c>
      <c r="M205" t="str">
        <f t="shared" si="13"/>
        <v>FEDERAL</v>
      </c>
      <c r="N205" s="10">
        <f t="shared" si="14"/>
        <v>1</v>
      </c>
      <c r="O205" s="10">
        <f t="shared" si="14"/>
        <v>0</v>
      </c>
      <c r="P205" s="10">
        <f t="shared" si="14"/>
        <v>0</v>
      </c>
      <c r="Q205" s="11">
        <f t="shared" si="15"/>
        <v>1407700</v>
      </c>
    </row>
    <row r="206" spans="1:17" ht="15" customHeight="1" x14ac:dyDescent="0.3">
      <c r="A206" s="5">
        <f>[1]Intermediate!A206</f>
        <v>2000044239</v>
      </c>
      <c r="B206" s="6">
        <f>VLOOKUP($D206,'[1]Counties Systems Crosswalk'!C:E,3)</f>
        <v>7</v>
      </c>
      <c r="C206" s="7" t="str">
        <f>VLOOKUP($A206,[1]Intermediate!A:T,3)</f>
        <v>GUILFORD COUNTY</v>
      </c>
      <c r="D206" s="7">
        <f>VLOOKUP($C206,[1]Claims!A:B,2,FALSE)</f>
        <v>1034</v>
      </c>
      <c r="E206" t="str">
        <f>VLOOKUP($D206,'[1]Counties Systems Crosswalk'!C:D,2)</f>
        <v>Guilford</v>
      </c>
      <c r="F206" t="str">
        <f>VLOOKUP($A206,[1]Intermediate!A:T,5)</f>
        <v>P2020_5307_CARES_OPER</v>
      </c>
      <c r="G206" s="8">
        <f>VLOOKUP($A206,[1]Intermediate!A:T,10)</f>
        <v>250000</v>
      </c>
      <c r="H206" s="8">
        <f>VLOOKUP($A206,[1]Intermediate!A:T,10)*[1]Intermediate!Q206/100</f>
        <v>250000</v>
      </c>
      <c r="I206" s="8">
        <f>VLOOKUP($A206,[1]Intermediate!A:T,10)*[1]Intermediate!R206/100</f>
        <v>0</v>
      </c>
      <c r="J206" s="8">
        <f>VLOOKUP($A206,[1]Intermediate!A:T,10)*[1]Intermediate!S206/100</f>
        <v>0</v>
      </c>
      <c r="K206" t="str">
        <f t="shared" si="12"/>
        <v>OPERATING</v>
      </c>
      <c r="L206" s="9">
        <f>VLOOKUP($A206,[1]Intermediate!A:T,2)</f>
        <v>44153</v>
      </c>
      <c r="M206" t="str">
        <f t="shared" si="13"/>
        <v>FEDERAL</v>
      </c>
      <c r="N206" s="10">
        <f t="shared" si="14"/>
        <v>1</v>
      </c>
      <c r="O206" s="10">
        <f t="shared" si="14"/>
        <v>0</v>
      </c>
      <c r="P206" s="10">
        <f t="shared" si="14"/>
        <v>0</v>
      </c>
      <c r="Q206" s="11">
        <f t="shared" si="15"/>
        <v>250000</v>
      </c>
    </row>
    <row r="207" spans="1:17" ht="15" customHeight="1" x14ac:dyDescent="0.3">
      <c r="A207" s="5">
        <f>[1]Intermediate!A207</f>
        <v>2000044250</v>
      </c>
      <c r="B207" s="6">
        <f>VLOOKUP($D207,'[1]Counties Systems Crosswalk'!C:E,3)</f>
        <v>10</v>
      </c>
      <c r="C207" s="7" t="str">
        <f>VLOOKUP($A207,[1]Intermediate!A:T,3)</f>
        <v>MECKLENBURG COUNTY</v>
      </c>
      <c r="D207" s="7">
        <f>VLOOKUP($C207,[1]Claims!A:B,2,FALSE)</f>
        <v>1085</v>
      </c>
      <c r="E207" t="str">
        <f>VLOOKUP($D207,'[1]Counties Systems Crosswalk'!C:D,2)</f>
        <v>Mecklenburg</v>
      </c>
      <c r="F207" t="str">
        <f>VLOOKUP($A207,[1]Intermediate!A:T,5)</f>
        <v>P2020_5307_SUBS_CAPITAL</v>
      </c>
      <c r="G207" s="8">
        <f>VLOOKUP($A207,[1]Intermediate!A:T,10)</f>
        <v>224000</v>
      </c>
      <c r="H207" s="8">
        <f>VLOOKUP($A207,[1]Intermediate!A:T,10)*[1]Intermediate!Q207/100</f>
        <v>179200</v>
      </c>
      <c r="I207" s="8">
        <f>VLOOKUP($A207,[1]Intermediate!A:T,10)*[1]Intermediate!R207/100</f>
        <v>0</v>
      </c>
      <c r="J207" s="8">
        <f>VLOOKUP($A207,[1]Intermediate!A:T,10)*[1]Intermediate!S207/100</f>
        <v>44800</v>
      </c>
      <c r="K207" t="str">
        <f t="shared" si="12"/>
        <v>CAPITAL</v>
      </c>
      <c r="L207" s="9">
        <f>VLOOKUP($A207,[1]Intermediate!A:T,2)</f>
        <v>44153</v>
      </c>
      <c r="M207" t="str">
        <f t="shared" si="13"/>
        <v>FEDERAL</v>
      </c>
      <c r="N207" s="10">
        <f t="shared" si="14"/>
        <v>0.8</v>
      </c>
      <c r="O207" s="10">
        <f t="shared" si="14"/>
        <v>0</v>
      </c>
      <c r="P207" s="10">
        <f t="shared" si="14"/>
        <v>0.2</v>
      </c>
      <c r="Q207" s="11">
        <f t="shared" si="15"/>
        <v>224000</v>
      </c>
    </row>
    <row r="208" spans="1:17" ht="15" customHeight="1" x14ac:dyDescent="0.3">
      <c r="A208" s="5">
        <f>[1]Intermediate!A208</f>
        <v>2000044251</v>
      </c>
      <c r="B208" s="6">
        <f>VLOOKUP($D208,'[1]Counties Systems Crosswalk'!C:E,3)</f>
        <v>10</v>
      </c>
      <c r="C208" s="7" t="str">
        <f>VLOOKUP($A208,[1]Intermediate!A:T,3)</f>
        <v>MECKLENBURG COUNTY</v>
      </c>
      <c r="D208" s="7">
        <f>VLOOKUP($C208,[1]Claims!A:B,2,FALSE)</f>
        <v>1085</v>
      </c>
      <c r="E208" t="str">
        <f>VLOOKUP($D208,'[1]Counties Systems Crosswalk'!C:D,2)</f>
        <v>Mecklenburg</v>
      </c>
      <c r="F208" t="str">
        <f>VLOOKUP($A208,[1]Intermediate!A:T,5)</f>
        <v>P2020_5307_SUBS_CAPITAL</v>
      </c>
      <c r="G208" s="8">
        <f>VLOOKUP($A208,[1]Intermediate!A:T,10)</f>
        <v>63544</v>
      </c>
      <c r="H208" s="8">
        <f>VLOOKUP($A208,[1]Intermediate!A:T,10)*[1]Intermediate!Q208/100</f>
        <v>50835.199999999997</v>
      </c>
      <c r="I208" s="8">
        <f>VLOOKUP($A208,[1]Intermediate!A:T,10)*[1]Intermediate!R208/100</f>
        <v>0</v>
      </c>
      <c r="J208" s="8">
        <f>VLOOKUP($A208,[1]Intermediate!A:T,10)*[1]Intermediate!S208/100</f>
        <v>12708.8</v>
      </c>
      <c r="K208" t="str">
        <f t="shared" si="12"/>
        <v>CAPITAL</v>
      </c>
      <c r="L208" s="9">
        <f>VLOOKUP($A208,[1]Intermediate!A:T,2)</f>
        <v>44153</v>
      </c>
      <c r="M208" t="str">
        <f t="shared" si="13"/>
        <v>FEDERAL</v>
      </c>
      <c r="N208" s="10">
        <f t="shared" si="14"/>
        <v>0.79999999999999993</v>
      </c>
      <c r="O208" s="10">
        <f t="shared" si="14"/>
        <v>0</v>
      </c>
      <c r="P208" s="10">
        <f t="shared" si="14"/>
        <v>0.19999999999999998</v>
      </c>
      <c r="Q208" s="11">
        <f t="shared" si="15"/>
        <v>63544</v>
      </c>
    </row>
    <row r="209" spans="1:17" ht="15" customHeight="1" x14ac:dyDescent="0.3">
      <c r="A209" s="5">
        <f>[1]Intermediate!A209</f>
        <v>2000044252</v>
      </c>
      <c r="B209" s="6">
        <f>VLOOKUP($D209,'[1]Counties Systems Crosswalk'!C:E,3)</f>
        <v>10</v>
      </c>
      <c r="C209" s="7" t="str">
        <f>VLOOKUP($A209,[1]Intermediate!A:T,3)</f>
        <v>MECKLENBURG COUNTY</v>
      </c>
      <c r="D209" s="7">
        <f>VLOOKUP($C209,[1]Claims!A:B,2,FALSE)</f>
        <v>1085</v>
      </c>
      <c r="E209" t="str">
        <f>VLOOKUP($D209,'[1]Counties Systems Crosswalk'!C:D,2)</f>
        <v>Mecklenburg</v>
      </c>
      <c r="F209" t="str">
        <f>VLOOKUP($A209,[1]Intermediate!A:T,5)</f>
        <v>P2020_5307_SUBS_CAPITAL</v>
      </c>
      <c r="G209" s="8">
        <f>VLOOKUP($A209,[1]Intermediate!A:T,10)</f>
        <v>364750</v>
      </c>
      <c r="H209" s="8">
        <f>VLOOKUP($A209,[1]Intermediate!A:T,10)*[1]Intermediate!Q209/100</f>
        <v>291800</v>
      </c>
      <c r="I209" s="8">
        <f>VLOOKUP($A209,[1]Intermediate!A:T,10)*[1]Intermediate!R209/100</f>
        <v>0</v>
      </c>
      <c r="J209" s="8">
        <f>VLOOKUP($A209,[1]Intermediate!A:T,10)*[1]Intermediate!S209/100</f>
        <v>72950</v>
      </c>
      <c r="K209" t="str">
        <f t="shared" si="12"/>
        <v>CAPITAL</v>
      </c>
      <c r="L209" s="9">
        <f>VLOOKUP($A209,[1]Intermediate!A:T,2)</f>
        <v>44153</v>
      </c>
      <c r="M209" t="str">
        <f t="shared" si="13"/>
        <v>FEDERAL</v>
      </c>
      <c r="N209" s="10">
        <f t="shared" si="14"/>
        <v>0.8</v>
      </c>
      <c r="O209" s="10">
        <f t="shared" si="14"/>
        <v>0</v>
      </c>
      <c r="P209" s="10">
        <f t="shared" si="14"/>
        <v>0.2</v>
      </c>
      <c r="Q209" s="11">
        <f t="shared" si="15"/>
        <v>364750</v>
      </c>
    </row>
    <row r="210" spans="1:17" ht="15" hidden="1" customHeight="1" x14ac:dyDescent="0.3">
      <c r="A210" s="5">
        <f>[1]Intermediate!A210</f>
        <v>2000044400</v>
      </c>
      <c r="B210" s="6">
        <f>VLOOKUP($D210,'[1]Counties Systems Crosswalk'!C:E,3)</f>
        <v>13</v>
      </c>
      <c r="C210" s="7" t="str">
        <f>VLOOKUP($A210,[1]Intermediate!A:T,3)</f>
        <v>RUTHERFORD COUNTY</v>
      </c>
      <c r="D210" s="7">
        <f>VLOOKUP($C210,[1]Claims!A:B,2,FALSE)</f>
        <v>1062</v>
      </c>
      <c r="E210" t="str">
        <f>VLOOKUP($D210,'[1]Counties Systems Crosswalk'!C:D,2)</f>
        <v>Rutherford</v>
      </c>
      <c r="F210" t="str">
        <f>VLOOKUP($A210,[1]Intermediate!A:T,5)</f>
        <v>P2021_CARES ADTAP OPER</v>
      </c>
      <c r="G210" s="8">
        <f>VLOOKUP($A210,[1]Intermediate!A:T,10)</f>
        <v>0</v>
      </c>
      <c r="H210" s="8">
        <f>VLOOKUP($A210,[1]Intermediate!A:T,10)*[1]Intermediate!Q210/100</f>
        <v>0</v>
      </c>
      <c r="I210" s="8">
        <f>VLOOKUP($A210,[1]Intermediate!A:T,10)*[1]Intermediate!R210/100</f>
        <v>0</v>
      </c>
      <c r="J210" s="8">
        <f>VLOOKUP($A210,[1]Intermediate!A:T,10)*[1]Intermediate!S210/100</f>
        <v>0</v>
      </c>
      <c r="K210" t="str">
        <f t="shared" si="12"/>
        <v>OPERATING</v>
      </c>
      <c r="L210" s="9">
        <f>VLOOKUP($A210,[1]Intermediate!A:T,2)</f>
        <v>44158</v>
      </c>
      <c r="M210" t="str">
        <f t="shared" si="13"/>
        <v/>
      </c>
      <c r="N210" s="10" t="e">
        <f t="shared" si="14"/>
        <v>#DIV/0!</v>
      </c>
      <c r="O210" s="10" t="e">
        <f t="shared" si="14"/>
        <v>#DIV/0!</v>
      </c>
      <c r="P210" s="10" t="e">
        <f t="shared" si="14"/>
        <v>#DIV/0!</v>
      </c>
      <c r="Q210" s="11">
        <f t="shared" si="15"/>
        <v>0</v>
      </c>
    </row>
    <row r="211" spans="1:17" ht="15" customHeight="1" x14ac:dyDescent="0.3">
      <c r="A211" s="5">
        <f>[1]Intermediate!A211</f>
        <v>2000044401</v>
      </c>
      <c r="B211" s="6">
        <f>VLOOKUP($D211,'[1]Counties Systems Crosswalk'!C:E,3)</f>
        <v>4</v>
      </c>
      <c r="C211" s="7" t="str">
        <f>VLOOKUP($A211,[1]Intermediate!A:T,3)</f>
        <v>CITY OF GOLDSBORO</v>
      </c>
      <c r="D211" s="7">
        <f>VLOOKUP($C211,[1]Claims!A:B,2,FALSE)</f>
        <v>1031</v>
      </c>
      <c r="E211" t="str">
        <f>VLOOKUP($D211,'[1]Counties Systems Crosswalk'!C:D,2)</f>
        <v>Wayne</v>
      </c>
      <c r="F211" t="str">
        <f>VLOOKUP($A211,[1]Intermediate!A:T,5)</f>
        <v>P2021_5303_PLANNING</v>
      </c>
      <c r="G211" s="8">
        <f>VLOOKUP($A211,[1]Intermediate!A:T,10)</f>
        <v>38864</v>
      </c>
      <c r="H211" s="8">
        <f>VLOOKUP($A211,[1]Intermediate!A:T,10)*[1]Intermediate!Q211/100</f>
        <v>31091.200000000001</v>
      </c>
      <c r="I211" s="8">
        <f>VLOOKUP($A211,[1]Intermediate!A:T,10)*[1]Intermediate!R211/100</f>
        <v>3886.4</v>
      </c>
      <c r="J211" s="8">
        <f>VLOOKUP($A211,[1]Intermediate!A:T,10)*[1]Intermediate!S211/100</f>
        <v>3886.4</v>
      </c>
      <c r="K211" t="str">
        <f t="shared" si="12"/>
        <v/>
      </c>
      <c r="L211" s="9">
        <f>VLOOKUP($A211,[1]Intermediate!A:T,2)</f>
        <v>44158</v>
      </c>
      <c r="M211" t="str">
        <f t="shared" si="13"/>
        <v>BOTH</v>
      </c>
      <c r="N211" s="10">
        <f t="shared" si="14"/>
        <v>0.8</v>
      </c>
      <c r="O211" s="10">
        <f t="shared" si="14"/>
        <v>0.1</v>
      </c>
      <c r="P211" s="10">
        <f t="shared" si="14"/>
        <v>0.1</v>
      </c>
      <c r="Q211" s="11">
        <f t="shared" si="15"/>
        <v>38864</v>
      </c>
    </row>
    <row r="212" spans="1:17" ht="15" customHeight="1" x14ac:dyDescent="0.3">
      <c r="A212" s="5">
        <f>[1]Intermediate!A212</f>
        <v>2000044402</v>
      </c>
      <c r="B212" s="6">
        <f>VLOOKUP($D212,'[1]Counties Systems Crosswalk'!C:E,3)</f>
        <v>10</v>
      </c>
      <c r="C212" s="7" t="str">
        <f>VLOOKUP($A212,[1]Intermediate!A:T,3)</f>
        <v>UNION COUNTY</v>
      </c>
      <c r="D212" s="7">
        <f>VLOOKUP($C212,[1]Claims!A:B,2,FALSE)</f>
        <v>1069</v>
      </c>
      <c r="E212" t="str">
        <f>VLOOKUP($D212,'[1]Counties Systems Crosswalk'!C:D,2)</f>
        <v>Union</v>
      </c>
      <c r="F212" t="str">
        <f>VLOOKUP($A212,[1]Intermediate!A:T,5)</f>
        <v>P2021_CAPITAL</v>
      </c>
      <c r="G212" s="8">
        <f>VLOOKUP($A212,[1]Intermediate!A:T,10)</f>
        <v>176445</v>
      </c>
      <c r="H212" s="8">
        <f>VLOOKUP($A212,[1]Intermediate!A:T,10)*[1]Intermediate!Q212/100</f>
        <v>141156</v>
      </c>
      <c r="I212" s="8">
        <f>VLOOKUP($A212,[1]Intermediate!A:T,10)*[1]Intermediate!R212/100</f>
        <v>17644.5</v>
      </c>
      <c r="J212" s="8">
        <f>VLOOKUP($A212,[1]Intermediate!A:T,10)*[1]Intermediate!S212/100</f>
        <v>17644.5</v>
      </c>
      <c r="K212" t="str">
        <f t="shared" si="12"/>
        <v>CAPITAL</v>
      </c>
      <c r="L212" s="9">
        <f>VLOOKUP($A212,[1]Intermediate!A:T,2)</f>
        <v>44158</v>
      </c>
      <c r="M212" t="str">
        <f t="shared" si="13"/>
        <v>BOTH</v>
      </c>
      <c r="N212" s="10">
        <f t="shared" si="14"/>
        <v>0.8</v>
      </c>
      <c r="O212" s="10">
        <f t="shared" si="14"/>
        <v>0.1</v>
      </c>
      <c r="P212" s="10">
        <f t="shared" si="14"/>
        <v>0.1</v>
      </c>
      <c r="Q212" s="11">
        <f t="shared" si="15"/>
        <v>176445</v>
      </c>
    </row>
    <row r="213" spans="1:17" ht="15" customHeight="1" x14ac:dyDescent="0.3">
      <c r="A213" s="5">
        <f>[1]Intermediate!A213</f>
        <v>2000044403</v>
      </c>
      <c r="B213" s="6">
        <f>VLOOKUP($D213,'[1]Counties Systems Crosswalk'!C:E,3)</f>
        <v>10</v>
      </c>
      <c r="C213" s="7" t="str">
        <f>VLOOKUP($A213,[1]Intermediate!A:T,3)</f>
        <v>UNION COUNTY</v>
      </c>
      <c r="D213" s="7">
        <f>VLOOKUP($C213,[1]Claims!A:B,2,FALSE)</f>
        <v>1069</v>
      </c>
      <c r="E213" t="str">
        <f>VLOOKUP($D213,'[1]Counties Systems Crosswalk'!C:D,2)</f>
        <v>Union</v>
      </c>
      <c r="F213" t="str">
        <f>VLOOKUP($A213,[1]Intermediate!A:T,5)</f>
        <v>P2021_5311_ADMIN</v>
      </c>
      <c r="G213" s="8">
        <f>VLOOKUP($A213,[1]Intermediate!A:T,10)</f>
        <v>127287</v>
      </c>
      <c r="H213" s="8">
        <f>VLOOKUP($A213,[1]Intermediate!A:T,10)*[1]Intermediate!Q213/100</f>
        <v>101829.6</v>
      </c>
      <c r="I213" s="8">
        <f>VLOOKUP($A213,[1]Intermediate!A:T,10)*[1]Intermediate!R213/100</f>
        <v>6364.35</v>
      </c>
      <c r="J213" s="8">
        <f>VLOOKUP($A213,[1]Intermediate!A:T,10)*[1]Intermediate!S213/100</f>
        <v>19093.05</v>
      </c>
      <c r="K213" t="str">
        <f t="shared" si="12"/>
        <v/>
      </c>
      <c r="L213" s="9">
        <f>VLOOKUP($A213,[1]Intermediate!A:T,2)</f>
        <v>44158</v>
      </c>
      <c r="M213" t="str">
        <f t="shared" si="13"/>
        <v>BOTH</v>
      </c>
      <c r="N213" s="10">
        <f t="shared" si="14"/>
        <v>0.8</v>
      </c>
      <c r="O213" s="10">
        <f t="shared" si="14"/>
        <v>0.05</v>
      </c>
      <c r="P213" s="10">
        <f t="shared" si="14"/>
        <v>0.15</v>
      </c>
      <c r="Q213" s="11">
        <f t="shared" si="15"/>
        <v>127287.00000000001</v>
      </c>
    </row>
    <row r="214" spans="1:17" ht="15" customHeight="1" x14ac:dyDescent="0.3">
      <c r="A214" s="5">
        <f>[1]Intermediate!A214</f>
        <v>2000044404</v>
      </c>
      <c r="B214" s="6">
        <f>VLOOKUP($D214,'[1]Counties Systems Crosswalk'!C:E,3)</f>
        <v>7</v>
      </c>
      <c r="C214" s="7" t="str">
        <f>VLOOKUP($A214,[1]Intermediate!A:T,3)</f>
        <v>ADTS OF ROCKINGHAM COUNTY</v>
      </c>
      <c r="D214" s="7">
        <f>VLOOKUP($C214,[1]Claims!A:B,2,FALSE)</f>
        <v>1001</v>
      </c>
      <c r="E214" t="str">
        <f>VLOOKUP($D214,'[1]Counties Systems Crosswalk'!C:D,2)</f>
        <v>Rockingham</v>
      </c>
      <c r="F214" t="str">
        <f>VLOOKUP($A214,[1]Intermediate!A:T,5)</f>
        <v>P2021_CAPITAL</v>
      </c>
      <c r="G214" s="8">
        <f>VLOOKUP($A214,[1]Intermediate!A:T,10)</f>
        <v>328950</v>
      </c>
      <c r="H214" s="8">
        <f>VLOOKUP($A214,[1]Intermediate!A:T,10)*[1]Intermediate!Q214/100</f>
        <v>263160</v>
      </c>
      <c r="I214" s="8">
        <f>VLOOKUP($A214,[1]Intermediate!A:T,10)*[1]Intermediate!R214/100</f>
        <v>32895</v>
      </c>
      <c r="J214" s="8">
        <f>VLOOKUP($A214,[1]Intermediate!A:T,10)*[1]Intermediate!S214/100</f>
        <v>32895</v>
      </c>
      <c r="K214" t="str">
        <f t="shared" si="12"/>
        <v>CAPITAL</v>
      </c>
      <c r="L214" s="9">
        <f>VLOOKUP($A214,[1]Intermediate!A:T,2)</f>
        <v>44158</v>
      </c>
      <c r="M214" t="str">
        <f t="shared" si="13"/>
        <v>BOTH</v>
      </c>
      <c r="N214" s="10">
        <f t="shared" si="14"/>
        <v>0.8</v>
      </c>
      <c r="O214" s="10">
        <f t="shared" si="14"/>
        <v>0.1</v>
      </c>
      <c r="P214" s="10">
        <f t="shared" si="14"/>
        <v>0.1</v>
      </c>
      <c r="Q214" s="11">
        <f t="shared" si="15"/>
        <v>328950</v>
      </c>
    </row>
    <row r="215" spans="1:17" ht="15" hidden="1" customHeight="1" x14ac:dyDescent="0.3">
      <c r="A215" s="5">
        <f>[1]Intermediate!A215</f>
        <v>2000044405</v>
      </c>
      <c r="B215" s="6">
        <f>VLOOKUP($D215,'[1]Counties Systems Crosswalk'!C:E,3)</f>
        <v>13</v>
      </c>
      <c r="C215" s="7" t="str">
        <f>VLOOKUP($A215,[1]Intermediate!A:T,3)</f>
        <v>BUNCOMBE COUNTY</v>
      </c>
      <c r="D215" s="7">
        <f>VLOOKUP($C215,[1]Claims!A:B,2,FALSE)</f>
        <v>1012</v>
      </c>
      <c r="E215" t="str">
        <f>VLOOKUP($D215,'[1]Counties Systems Crosswalk'!C:D,2)</f>
        <v>Buncombe</v>
      </c>
      <c r="F215" t="str">
        <f>VLOOKUP($A215,[1]Intermediate!A:T,5)</f>
        <v>P2021_CARES ADTAP OPER</v>
      </c>
      <c r="G215" s="8">
        <f>VLOOKUP($A215,[1]Intermediate!A:T,10)</f>
        <v>0</v>
      </c>
      <c r="H215" s="8">
        <f>VLOOKUP($A215,[1]Intermediate!A:T,10)*[1]Intermediate!Q215/100</f>
        <v>0</v>
      </c>
      <c r="I215" s="8">
        <f>VLOOKUP($A215,[1]Intermediate!A:T,10)*[1]Intermediate!R215/100</f>
        <v>0</v>
      </c>
      <c r="J215" s="8">
        <f>VLOOKUP($A215,[1]Intermediate!A:T,10)*[1]Intermediate!S215/100</f>
        <v>0</v>
      </c>
      <c r="K215" t="str">
        <f t="shared" si="12"/>
        <v>OPERATING</v>
      </c>
      <c r="L215" s="9">
        <f>VLOOKUP($A215,[1]Intermediate!A:T,2)</f>
        <v>44158</v>
      </c>
      <c r="M215" t="str">
        <f t="shared" si="13"/>
        <v/>
      </c>
      <c r="N215" s="10" t="e">
        <f t="shared" si="14"/>
        <v>#DIV/0!</v>
      </c>
      <c r="O215" s="10" t="e">
        <f t="shared" si="14"/>
        <v>#DIV/0!</v>
      </c>
      <c r="P215" s="10" t="e">
        <f t="shared" si="14"/>
        <v>#DIV/0!</v>
      </c>
      <c r="Q215" s="11">
        <f t="shared" si="15"/>
        <v>0</v>
      </c>
    </row>
    <row r="216" spans="1:17" ht="15" customHeight="1" x14ac:dyDescent="0.3">
      <c r="A216" s="5">
        <f>[1]Intermediate!A216</f>
        <v>2000044414</v>
      </c>
      <c r="B216" s="6">
        <f>VLOOKUP($D216,'[1]Counties Systems Crosswalk'!C:E,3)</f>
        <v>8</v>
      </c>
      <c r="C216" s="7" t="str">
        <f>VLOOKUP($A216,[1]Intermediate!A:T,3)</f>
        <v>CHATHAM TRANSIT NETWORK</v>
      </c>
      <c r="D216" s="7">
        <f>VLOOKUP($C216,[1]Claims!A:B,2,FALSE)</f>
        <v>1016</v>
      </c>
      <c r="E216" t="str">
        <f>VLOOKUP($D216,'[1]Counties Systems Crosswalk'!C:D,2)</f>
        <v>Chatham</v>
      </c>
      <c r="F216" t="str">
        <f>VLOOKUP($A216,[1]Intermediate!A:T,5)</f>
        <v>P2021_CAPITAL</v>
      </c>
      <c r="G216" s="8">
        <f>VLOOKUP($A216,[1]Intermediate!A:T,10)</f>
        <v>326745</v>
      </c>
      <c r="H216" s="8">
        <f>VLOOKUP($A216,[1]Intermediate!A:T,10)*[1]Intermediate!Q216/100</f>
        <v>261396</v>
      </c>
      <c r="I216" s="8">
        <f>VLOOKUP($A216,[1]Intermediate!A:T,10)*[1]Intermediate!R216/100</f>
        <v>32674.5</v>
      </c>
      <c r="J216" s="8">
        <f>VLOOKUP($A216,[1]Intermediate!A:T,10)*[1]Intermediate!S216/100</f>
        <v>32674.5</v>
      </c>
      <c r="K216" t="str">
        <f t="shared" si="12"/>
        <v>CAPITAL</v>
      </c>
      <c r="L216" s="9">
        <f>VLOOKUP($A216,[1]Intermediate!A:T,2)</f>
        <v>44159</v>
      </c>
      <c r="M216" t="str">
        <f t="shared" si="13"/>
        <v>BOTH</v>
      </c>
      <c r="N216" s="10">
        <f t="shared" si="14"/>
        <v>0.8</v>
      </c>
      <c r="O216" s="10">
        <f t="shared" si="14"/>
        <v>0.1</v>
      </c>
      <c r="P216" s="10">
        <f t="shared" si="14"/>
        <v>0.1</v>
      </c>
      <c r="Q216" s="11">
        <f t="shared" si="15"/>
        <v>326745</v>
      </c>
    </row>
    <row r="217" spans="1:17" ht="15" customHeight="1" x14ac:dyDescent="0.3">
      <c r="A217" s="5">
        <f>[1]Intermediate!A217</f>
        <v>2000044415</v>
      </c>
      <c r="B217" s="6">
        <f>VLOOKUP($D217,'[1]Counties Systems Crosswalk'!C:E,3)</f>
        <v>9</v>
      </c>
      <c r="C217" s="7" t="str">
        <f>VLOOKUP($A217,[1]Intermediate!A:T,3)</f>
        <v>DAVIDSON COUNTY</v>
      </c>
      <c r="D217" s="7">
        <f>VLOOKUP($C217,[1]Claims!A:B,2,FALSE)</f>
        <v>1027</v>
      </c>
      <c r="E217" t="str">
        <f>VLOOKUP($D217,'[1]Counties Systems Crosswalk'!C:D,2)</f>
        <v>Davidson</v>
      </c>
      <c r="F217" t="str">
        <f>VLOOKUP($A217,[1]Intermediate!A:T,5)</f>
        <v>P2020_5307_CARES_OPER</v>
      </c>
      <c r="G217" s="8">
        <f>VLOOKUP($A217,[1]Intermediate!A:T,10)</f>
        <v>1079162</v>
      </c>
      <c r="H217" s="8">
        <f>VLOOKUP($A217,[1]Intermediate!A:T,10)*[1]Intermediate!Q217/100</f>
        <v>1079162</v>
      </c>
      <c r="I217" s="8">
        <f>VLOOKUP($A217,[1]Intermediate!A:T,10)*[1]Intermediate!R217/100</f>
        <v>0</v>
      </c>
      <c r="J217" s="8">
        <f>VLOOKUP($A217,[1]Intermediate!A:T,10)*[1]Intermediate!S217/100</f>
        <v>0</v>
      </c>
      <c r="K217" t="str">
        <f t="shared" si="12"/>
        <v>OPERATING</v>
      </c>
      <c r="L217" s="9">
        <f>VLOOKUP($A217,[1]Intermediate!A:T,2)</f>
        <v>44159</v>
      </c>
      <c r="M217" t="str">
        <f t="shared" si="13"/>
        <v>FEDERAL</v>
      </c>
      <c r="N217" s="10">
        <f t="shared" si="14"/>
        <v>1</v>
      </c>
      <c r="O217" s="10">
        <f t="shared" si="14"/>
        <v>0</v>
      </c>
      <c r="P217" s="10">
        <f t="shared" si="14"/>
        <v>0</v>
      </c>
      <c r="Q217" s="11">
        <f t="shared" si="15"/>
        <v>1079162</v>
      </c>
    </row>
    <row r="218" spans="1:17" ht="15" customHeight="1" x14ac:dyDescent="0.3">
      <c r="A218" s="5">
        <f>[1]Intermediate!A218</f>
        <v>2000044416</v>
      </c>
      <c r="B218" s="6">
        <f>VLOOKUP($D218,'[1]Counties Systems Crosswalk'!C:E,3)</f>
        <v>10</v>
      </c>
      <c r="C218" s="7" t="str">
        <f>VLOOKUP($A218,[1]Intermediate!A:T,3)</f>
        <v>MECKLENBURG COUNTY</v>
      </c>
      <c r="D218" s="7">
        <f>VLOOKUP($C218,[1]Claims!A:B,2,FALSE)</f>
        <v>1085</v>
      </c>
      <c r="E218" t="str">
        <f>VLOOKUP($D218,'[1]Counties Systems Crosswalk'!C:D,2)</f>
        <v>Mecklenburg</v>
      </c>
      <c r="F218" t="str">
        <f>VLOOKUP($A218,[1]Intermediate!A:T,5)</f>
        <v>P2020_5307_CARES_OPER</v>
      </c>
      <c r="G218" s="8">
        <f>VLOOKUP($A218,[1]Intermediate!A:T,10)</f>
        <v>4095288</v>
      </c>
      <c r="H218" s="8">
        <f>VLOOKUP($A218,[1]Intermediate!A:T,10)*[1]Intermediate!Q218/100</f>
        <v>4095288</v>
      </c>
      <c r="I218" s="8">
        <f>VLOOKUP($A218,[1]Intermediate!A:T,10)*[1]Intermediate!R218/100</f>
        <v>0</v>
      </c>
      <c r="J218" s="8">
        <f>VLOOKUP($A218,[1]Intermediate!A:T,10)*[1]Intermediate!S218/100</f>
        <v>0</v>
      </c>
      <c r="K218" t="str">
        <f t="shared" si="12"/>
        <v>OPERATING</v>
      </c>
      <c r="L218" s="9">
        <f>VLOOKUP($A218,[1]Intermediate!A:T,2)</f>
        <v>44159</v>
      </c>
      <c r="M218" t="str">
        <f t="shared" si="13"/>
        <v>FEDERAL</v>
      </c>
      <c r="N218" s="10">
        <f t="shared" si="14"/>
        <v>1</v>
      </c>
      <c r="O218" s="10">
        <f t="shared" si="14"/>
        <v>0</v>
      </c>
      <c r="P218" s="10">
        <f t="shared" si="14"/>
        <v>0</v>
      </c>
      <c r="Q218" s="11">
        <f t="shared" si="15"/>
        <v>4095288</v>
      </c>
    </row>
    <row r="219" spans="1:17" ht="15" customHeight="1" x14ac:dyDescent="0.3">
      <c r="A219" s="5">
        <f>[1]Intermediate!A219</f>
        <v>2000044417</v>
      </c>
      <c r="B219" s="6">
        <f>VLOOKUP($D219,'[1]Counties Systems Crosswalk'!C:E,3)</f>
        <v>1</v>
      </c>
      <c r="C219" s="7" t="str">
        <f>VLOOKUP($A219,[1]Intermediate!A:T,3)</f>
        <v>HYDE COUNTY NON-PROFIT PRIVATE</v>
      </c>
      <c r="D219" s="7">
        <f>VLOOKUP($C219,[1]Claims!A:B,2,FALSE)</f>
        <v>1037</v>
      </c>
      <c r="E219" t="str">
        <f>VLOOKUP($D219,'[1]Counties Systems Crosswalk'!C:D,2)</f>
        <v>Hyde, Tyrell</v>
      </c>
      <c r="F219" t="str">
        <f>VLOOKUP($A219,[1]Intermediate!A:T,5)</f>
        <v>P2021_RURAL STATE OPER</v>
      </c>
      <c r="G219" s="8">
        <f>VLOOKUP($A219,[1]Intermediate!A:T,10)</f>
        <v>12583</v>
      </c>
      <c r="H219" s="8">
        <f>VLOOKUP($A219,[1]Intermediate!A:T,10)*[1]Intermediate!Q219/100</f>
        <v>0</v>
      </c>
      <c r="I219" s="8">
        <f>VLOOKUP($A219,[1]Intermediate!A:T,10)*[1]Intermediate!R219/100</f>
        <v>6291.5</v>
      </c>
      <c r="J219" s="8">
        <f>VLOOKUP($A219,[1]Intermediate!A:T,10)*[1]Intermediate!S219/100</f>
        <v>6291.5</v>
      </c>
      <c r="K219" t="str">
        <f t="shared" si="12"/>
        <v>OPERATING</v>
      </c>
      <c r="L219" s="9">
        <f>VLOOKUP($A219,[1]Intermediate!A:T,2)</f>
        <v>44159</v>
      </c>
      <c r="M219" t="str">
        <f t="shared" si="13"/>
        <v>STATE</v>
      </c>
      <c r="N219" s="10">
        <f t="shared" si="14"/>
        <v>0</v>
      </c>
      <c r="O219" s="10">
        <f t="shared" si="14"/>
        <v>0.5</v>
      </c>
      <c r="P219" s="10">
        <f t="shared" si="14"/>
        <v>0.5</v>
      </c>
      <c r="Q219" s="11">
        <f t="shared" si="15"/>
        <v>12583</v>
      </c>
    </row>
    <row r="220" spans="1:17" ht="15" hidden="1" customHeight="1" x14ac:dyDescent="0.3">
      <c r="A220" s="5">
        <f>[1]Intermediate!A220</f>
        <v>2000044418</v>
      </c>
      <c r="B220" s="6">
        <f>VLOOKUP($D220,'[1]Counties Systems Crosswalk'!C:E,3)</f>
        <v>1</v>
      </c>
      <c r="C220" s="7" t="str">
        <f>VLOOKUP($A220,[1]Intermediate!A:T,3)</f>
        <v>HYDE COUNTY NON-PROFIT PRIVATE</v>
      </c>
      <c r="D220" s="7">
        <f>VLOOKUP($C220,[1]Claims!A:B,2,FALSE)</f>
        <v>1037</v>
      </c>
      <c r="E220" t="str">
        <f>VLOOKUP($D220,'[1]Counties Systems Crosswalk'!C:D,2)</f>
        <v>Hyde, Tyrell</v>
      </c>
      <c r="F220" t="str">
        <f>VLOOKUP($A220,[1]Intermediate!A:T,5)</f>
        <v>P2021_CAPITAL</v>
      </c>
      <c r="G220" s="8">
        <f>VLOOKUP($A220,[1]Intermediate!A:T,10)</f>
        <v>0</v>
      </c>
      <c r="H220" s="8">
        <f>VLOOKUP($A220,[1]Intermediate!A:T,10)*[1]Intermediate!Q220/100</f>
        <v>0</v>
      </c>
      <c r="I220" s="8">
        <f>VLOOKUP($A220,[1]Intermediate!A:T,10)*[1]Intermediate!R220/100</f>
        <v>0</v>
      </c>
      <c r="J220" s="8">
        <f>VLOOKUP($A220,[1]Intermediate!A:T,10)*[1]Intermediate!S220/100</f>
        <v>0</v>
      </c>
      <c r="K220" t="str">
        <f t="shared" si="12"/>
        <v>CAPITAL</v>
      </c>
      <c r="L220" s="9">
        <f>VLOOKUP($A220,[1]Intermediate!A:T,2)</f>
        <v>44159</v>
      </c>
      <c r="M220" t="str">
        <f t="shared" si="13"/>
        <v/>
      </c>
      <c r="N220" s="10" t="e">
        <f t="shared" si="14"/>
        <v>#DIV/0!</v>
      </c>
      <c r="O220" s="10" t="e">
        <f t="shared" si="14"/>
        <v>#DIV/0!</v>
      </c>
      <c r="P220" s="10" t="e">
        <f t="shared" si="14"/>
        <v>#DIV/0!</v>
      </c>
      <c r="Q220" s="11">
        <f t="shared" si="15"/>
        <v>0</v>
      </c>
    </row>
    <row r="221" spans="1:17" ht="15" customHeight="1" x14ac:dyDescent="0.3">
      <c r="A221" s="5">
        <f>[1]Intermediate!A221</f>
        <v>2000044419</v>
      </c>
      <c r="B221" s="6" t="str">
        <f>VLOOKUP($D221,'[1]Counties Systems Crosswalk'!C:E,3)</f>
        <v>9, 11</v>
      </c>
      <c r="C221" s="7" t="str">
        <f>VLOOKUP($A221,[1]Intermediate!A:T,3)</f>
        <v>YADKIN VALLEY ECONOMIC</v>
      </c>
      <c r="D221" s="7">
        <f>VLOOKUP($C221,[1]Claims!A:B,2,FALSE)</f>
        <v>1075</v>
      </c>
      <c r="E221" t="str">
        <f>VLOOKUP($D221,'[1]Counties Systems Crosswalk'!C:D,2)</f>
        <v>Davie, Stokes, Surry, Yadkin</v>
      </c>
      <c r="F221" t="str">
        <f>VLOOKUP($A221,[1]Intermediate!A:T,5)</f>
        <v>P2021_RURAL STATE OPER</v>
      </c>
      <c r="G221" s="8">
        <f>VLOOKUP($A221,[1]Intermediate!A:T,10)</f>
        <v>67000</v>
      </c>
      <c r="H221" s="8">
        <f>VLOOKUP($A221,[1]Intermediate!A:T,10)*[1]Intermediate!Q221/100</f>
        <v>0</v>
      </c>
      <c r="I221" s="8">
        <f>VLOOKUP($A221,[1]Intermediate!A:T,10)*[1]Intermediate!R221/100</f>
        <v>33500</v>
      </c>
      <c r="J221" s="8">
        <f>VLOOKUP($A221,[1]Intermediate!A:T,10)*[1]Intermediate!S221/100</f>
        <v>33500</v>
      </c>
      <c r="K221" t="str">
        <f t="shared" si="12"/>
        <v>OPERATING</v>
      </c>
      <c r="L221" s="9">
        <f>VLOOKUP($A221,[1]Intermediate!A:T,2)</f>
        <v>44159</v>
      </c>
      <c r="M221" t="str">
        <f t="shared" si="13"/>
        <v>STATE</v>
      </c>
      <c r="N221" s="10">
        <f t="shared" si="14"/>
        <v>0</v>
      </c>
      <c r="O221" s="10">
        <f t="shared" si="14"/>
        <v>0.5</v>
      </c>
      <c r="P221" s="10">
        <f t="shared" si="14"/>
        <v>0.5</v>
      </c>
      <c r="Q221" s="11">
        <f t="shared" si="15"/>
        <v>67000</v>
      </c>
    </row>
    <row r="222" spans="1:17" ht="15" customHeight="1" x14ac:dyDescent="0.3">
      <c r="A222" s="5">
        <f>[1]Intermediate!A222</f>
        <v>2000044430</v>
      </c>
      <c r="B222" s="6">
        <f>VLOOKUP($D222,'[1]Counties Systems Crosswalk'!C:E,3)</f>
        <v>6</v>
      </c>
      <c r="C222" s="7" t="str">
        <f>VLOOKUP($A222,[1]Intermediate!A:T,3)</f>
        <v>HARNETT COUNTY</v>
      </c>
      <c r="D222" s="7">
        <f>VLOOKUP($C222,[1]Claims!A:B,2,FALSE)</f>
        <v>1035</v>
      </c>
      <c r="E222" t="str">
        <f>VLOOKUP($D222,'[1]Counties Systems Crosswalk'!C:D,2)</f>
        <v>Harnett</v>
      </c>
      <c r="F222" t="str">
        <f>VLOOKUP($A222,[1]Intermediate!A:T,5)</f>
        <v>P2021_CAPITAL</v>
      </c>
      <c r="G222" s="8">
        <f>VLOOKUP($A222,[1]Intermediate!A:T,10)</f>
        <v>292500</v>
      </c>
      <c r="H222" s="8">
        <f>VLOOKUP($A222,[1]Intermediate!A:T,10)*[1]Intermediate!Q222/100</f>
        <v>234000</v>
      </c>
      <c r="I222" s="8">
        <f>VLOOKUP($A222,[1]Intermediate!A:T,10)*[1]Intermediate!R222/100</f>
        <v>29250</v>
      </c>
      <c r="J222" s="8">
        <f>VLOOKUP($A222,[1]Intermediate!A:T,10)*[1]Intermediate!S222/100</f>
        <v>29250</v>
      </c>
      <c r="K222" t="str">
        <f t="shared" si="12"/>
        <v>CAPITAL</v>
      </c>
      <c r="L222" s="9">
        <f>VLOOKUP($A222,[1]Intermediate!A:T,2)</f>
        <v>44159</v>
      </c>
      <c r="M222" t="str">
        <f t="shared" si="13"/>
        <v>BOTH</v>
      </c>
      <c r="N222" s="10">
        <f t="shared" si="14"/>
        <v>0.8</v>
      </c>
      <c r="O222" s="10">
        <f t="shared" si="14"/>
        <v>0.1</v>
      </c>
      <c r="P222" s="10">
        <f t="shared" si="14"/>
        <v>0.1</v>
      </c>
      <c r="Q222" s="11">
        <f t="shared" si="15"/>
        <v>292500</v>
      </c>
    </row>
    <row r="223" spans="1:17" ht="15" customHeight="1" x14ac:dyDescent="0.3">
      <c r="A223" s="5">
        <f>[1]Intermediate!A223</f>
        <v>2000044431</v>
      </c>
      <c r="B223" s="6">
        <f>VLOOKUP($D223,'[1]Counties Systems Crosswalk'!C:E,3)</f>
        <v>12</v>
      </c>
      <c r="C223" s="7" t="str">
        <f>VLOOKUP($A223,[1]Intermediate!A:T,3)</f>
        <v>LINCOLN COUNTY</v>
      </c>
      <c r="D223" s="7">
        <f>VLOOKUP($C223,[1]Claims!A:B,2,FALSE)</f>
        <v>1043</v>
      </c>
      <c r="E223" t="str">
        <f>VLOOKUP($D223,'[1]Counties Systems Crosswalk'!C:D,2)</f>
        <v>Lincoln</v>
      </c>
      <c r="F223" t="str">
        <f>VLOOKUP($A223,[1]Intermediate!A:T,5)</f>
        <v>P2021_CAPITAL</v>
      </c>
      <c r="G223" s="8">
        <f>VLOOKUP($A223,[1]Intermediate!A:T,10)</f>
        <v>39498</v>
      </c>
      <c r="H223" s="8">
        <f>VLOOKUP($A223,[1]Intermediate!A:T,10)*[1]Intermediate!Q223/100</f>
        <v>31598.400000000001</v>
      </c>
      <c r="I223" s="8">
        <f>VLOOKUP($A223,[1]Intermediate!A:T,10)*[1]Intermediate!R223/100</f>
        <v>3949.8</v>
      </c>
      <c r="J223" s="8">
        <f>VLOOKUP($A223,[1]Intermediate!A:T,10)*[1]Intermediate!S223/100</f>
        <v>3949.8</v>
      </c>
      <c r="K223" t="str">
        <f t="shared" si="12"/>
        <v>CAPITAL</v>
      </c>
      <c r="L223" s="9">
        <f>VLOOKUP($A223,[1]Intermediate!A:T,2)</f>
        <v>44159</v>
      </c>
      <c r="M223" t="str">
        <f t="shared" si="13"/>
        <v>BOTH</v>
      </c>
      <c r="N223" s="10">
        <f t="shared" si="14"/>
        <v>0.8</v>
      </c>
      <c r="O223" s="10">
        <f t="shared" si="14"/>
        <v>0.1</v>
      </c>
      <c r="P223" s="10">
        <f t="shared" si="14"/>
        <v>0.1</v>
      </c>
      <c r="Q223" s="11">
        <f t="shared" si="15"/>
        <v>39498.000000000007</v>
      </c>
    </row>
    <row r="224" spans="1:17" ht="15" customHeight="1" x14ac:dyDescent="0.3">
      <c r="A224" s="5">
        <f>[1]Intermediate!A224</f>
        <v>2000044432</v>
      </c>
      <c r="B224" s="6">
        <f>VLOOKUP($D224,'[1]Counties Systems Crosswalk'!C:E,3)</f>
        <v>12</v>
      </c>
      <c r="C224" s="7" t="str">
        <f>VLOOKUP($A224,[1]Intermediate!A:T,3)</f>
        <v>LINCOLN COUNTY</v>
      </c>
      <c r="D224" s="7">
        <f>VLOOKUP($C224,[1]Claims!A:B,2,FALSE)</f>
        <v>1043</v>
      </c>
      <c r="E224" t="str">
        <f>VLOOKUP($D224,'[1]Counties Systems Crosswalk'!C:D,2)</f>
        <v>Lincoln</v>
      </c>
      <c r="F224" t="str">
        <f>VLOOKUP($A224,[1]Intermediate!A:T,5)</f>
        <v>P2021_CAPITAL</v>
      </c>
      <c r="G224" s="8">
        <f>VLOOKUP($A224,[1]Intermediate!A:T,10)</f>
        <v>178875</v>
      </c>
      <c r="H224" s="8">
        <f>VLOOKUP($A224,[1]Intermediate!A:T,10)*[1]Intermediate!Q224/100</f>
        <v>143100</v>
      </c>
      <c r="I224" s="8">
        <f>VLOOKUP($A224,[1]Intermediate!A:T,10)*[1]Intermediate!R224/100</f>
        <v>17887.5</v>
      </c>
      <c r="J224" s="8">
        <f>VLOOKUP($A224,[1]Intermediate!A:T,10)*[1]Intermediate!S224/100</f>
        <v>17887.5</v>
      </c>
      <c r="K224" t="str">
        <f t="shared" si="12"/>
        <v>CAPITAL</v>
      </c>
      <c r="L224" s="9">
        <f>VLOOKUP($A224,[1]Intermediate!A:T,2)</f>
        <v>44159</v>
      </c>
      <c r="M224" t="str">
        <f t="shared" si="13"/>
        <v>BOTH</v>
      </c>
      <c r="N224" s="10">
        <f t="shared" si="14"/>
        <v>0.8</v>
      </c>
      <c r="O224" s="10">
        <f t="shared" si="14"/>
        <v>0.1</v>
      </c>
      <c r="P224" s="10">
        <f t="shared" si="14"/>
        <v>0.1</v>
      </c>
      <c r="Q224" s="11">
        <f t="shared" si="15"/>
        <v>178875</v>
      </c>
    </row>
    <row r="225" spans="1:17" ht="15" customHeight="1" x14ac:dyDescent="0.3">
      <c r="A225" s="5">
        <f>[1]Intermediate!A225</f>
        <v>2000044449</v>
      </c>
      <c r="B225" s="6">
        <f>VLOOKUP($D225,'[1]Counties Systems Crosswalk'!C:E,3)</f>
        <v>10</v>
      </c>
      <c r="C225" s="7" t="str">
        <f>VLOOKUP($A225,[1]Intermediate!A:T,3)</f>
        <v>ANSON COUNTY</v>
      </c>
      <c r="D225" s="7">
        <f>VLOOKUP($C225,[1]Claims!A:B,2,FALSE)</f>
        <v>1005</v>
      </c>
      <c r="E225" t="str">
        <f>VLOOKUP($D225,'[1]Counties Systems Crosswalk'!C:D,2)</f>
        <v>Anson</v>
      </c>
      <c r="F225" t="str">
        <f>VLOOKUP($A225,[1]Intermediate!A:T,5)</f>
        <v>P2021_CAPITAL</v>
      </c>
      <c r="G225" s="8">
        <f>VLOOKUP($A225,[1]Intermediate!A:T,10)</f>
        <v>53100</v>
      </c>
      <c r="H225" s="8">
        <f>VLOOKUP($A225,[1]Intermediate!A:T,10)*[1]Intermediate!Q225/100</f>
        <v>42480</v>
      </c>
      <c r="I225" s="8">
        <f>VLOOKUP($A225,[1]Intermediate!A:T,10)*[1]Intermediate!R225/100</f>
        <v>5310</v>
      </c>
      <c r="J225" s="8">
        <f>VLOOKUP($A225,[1]Intermediate!A:T,10)*[1]Intermediate!S225/100</f>
        <v>5310</v>
      </c>
      <c r="K225" t="str">
        <f t="shared" si="12"/>
        <v>CAPITAL</v>
      </c>
      <c r="L225" s="9">
        <f>VLOOKUP($A225,[1]Intermediate!A:T,2)</f>
        <v>44165</v>
      </c>
      <c r="M225" t="str">
        <f t="shared" si="13"/>
        <v>BOTH</v>
      </c>
      <c r="N225" s="10">
        <f t="shared" si="14"/>
        <v>0.8</v>
      </c>
      <c r="O225" s="10">
        <f t="shared" si="14"/>
        <v>0.1</v>
      </c>
      <c r="P225" s="10">
        <f t="shared" si="14"/>
        <v>0.1</v>
      </c>
      <c r="Q225" s="11">
        <f t="shared" si="15"/>
        <v>53100</v>
      </c>
    </row>
    <row r="226" spans="1:17" ht="15" customHeight="1" x14ac:dyDescent="0.3">
      <c r="A226" s="5">
        <f>[1]Intermediate!A226</f>
        <v>2000044453</v>
      </c>
      <c r="B226" s="6">
        <f>VLOOKUP($D226,'[1]Counties Systems Crosswalk'!C:E,3)</f>
        <v>13</v>
      </c>
      <c r="C226" s="7" t="str">
        <f>VLOOKUP($A226,[1]Intermediate!A:T,3)</f>
        <v>CITY OF ASHEVILLE</v>
      </c>
      <c r="D226" s="7">
        <f>VLOOKUP($C226,[1]Claims!A:B,2,FALSE)</f>
        <v>1012</v>
      </c>
      <c r="E226" t="str">
        <f>VLOOKUP($D226,'[1]Counties Systems Crosswalk'!C:D,2)</f>
        <v>Buncombe</v>
      </c>
      <c r="F226" t="str">
        <f>VLOOKUP($A226,[1]Intermediate!A:T,5)</f>
        <v>P2021_5303_PLANNING</v>
      </c>
      <c r="G226" s="8">
        <f>VLOOKUP($A226,[1]Intermediate!A:T,10)</f>
        <v>67500</v>
      </c>
      <c r="H226" s="8">
        <f>VLOOKUP($A226,[1]Intermediate!A:T,10)*[1]Intermediate!Q226/100</f>
        <v>54000</v>
      </c>
      <c r="I226" s="8">
        <f>VLOOKUP($A226,[1]Intermediate!A:T,10)*[1]Intermediate!R226/100</f>
        <v>6750</v>
      </c>
      <c r="J226" s="8">
        <f>VLOOKUP($A226,[1]Intermediate!A:T,10)*[1]Intermediate!S226/100</f>
        <v>6750</v>
      </c>
      <c r="K226" t="str">
        <f t="shared" si="12"/>
        <v/>
      </c>
      <c r="L226" s="9">
        <f>VLOOKUP($A226,[1]Intermediate!A:T,2)</f>
        <v>44166</v>
      </c>
      <c r="M226" t="str">
        <f t="shared" si="13"/>
        <v>BOTH</v>
      </c>
      <c r="N226" s="10">
        <f t="shared" si="14"/>
        <v>0.8</v>
      </c>
      <c r="O226" s="10">
        <f t="shared" si="14"/>
        <v>0.1</v>
      </c>
      <c r="P226" s="10">
        <f t="shared" si="14"/>
        <v>0.1</v>
      </c>
      <c r="Q226" s="11">
        <f t="shared" si="15"/>
        <v>67500</v>
      </c>
    </row>
    <row r="227" spans="1:17" ht="15" hidden="1" customHeight="1" x14ac:dyDescent="0.3">
      <c r="A227" s="5">
        <f>[1]Intermediate!A227</f>
        <v>2000044454</v>
      </c>
      <c r="B227" s="6">
        <f>VLOOKUP($D227,'[1]Counties Systems Crosswalk'!C:E,3)</f>
        <v>5</v>
      </c>
      <c r="C227" s="7" t="str">
        <f>VLOOKUP($A227,[1]Intermediate!A:T,3)</f>
        <v>PERSON COUNTY</v>
      </c>
      <c r="D227" s="7">
        <f>VLOOKUP($C227,[1]Claims!A:B,2,FALSE)</f>
        <v>1055</v>
      </c>
      <c r="E227" t="str">
        <f>VLOOKUP($D227,'[1]Counties Systems Crosswalk'!C:D,2)</f>
        <v>Person</v>
      </c>
      <c r="F227" t="str">
        <f>VLOOKUP($A227,[1]Intermediate!A:T,5)</f>
        <v>P2021_CAPITAL</v>
      </c>
      <c r="G227" s="8">
        <f>VLOOKUP($A227,[1]Intermediate!A:T,10)</f>
        <v>0</v>
      </c>
      <c r="H227" s="8">
        <f>VLOOKUP($A227,[1]Intermediate!A:T,10)*[1]Intermediate!Q227/100</f>
        <v>0</v>
      </c>
      <c r="I227" s="8">
        <f>VLOOKUP($A227,[1]Intermediate!A:T,10)*[1]Intermediate!R227/100</f>
        <v>0</v>
      </c>
      <c r="J227" s="8">
        <f>VLOOKUP($A227,[1]Intermediate!A:T,10)*[1]Intermediate!S227/100</f>
        <v>0</v>
      </c>
      <c r="K227" t="str">
        <f t="shared" si="12"/>
        <v>CAPITAL</v>
      </c>
      <c r="L227" s="9">
        <f>VLOOKUP($A227,[1]Intermediate!A:T,2)</f>
        <v>44166</v>
      </c>
      <c r="M227" t="str">
        <f t="shared" si="13"/>
        <v/>
      </c>
      <c r="N227" s="10" t="e">
        <f t="shared" si="14"/>
        <v>#DIV/0!</v>
      </c>
      <c r="O227" s="10" t="e">
        <f t="shared" si="14"/>
        <v>#DIV/0!</v>
      </c>
      <c r="P227" s="10" t="e">
        <f t="shared" si="14"/>
        <v>#DIV/0!</v>
      </c>
      <c r="Q227" s="11">
        <f t="shared" si="15"/>
        <v>0</v>
      </c>
    </row>
    <row r="228" spans="1:17" ht="15" hidden="1" customHeight="1" x14ac:dyDescent="0.3">
      <c r="A228" s="5">
        <f>[1]Intermediate!A228</f>
        <v>2000044455</v>
      </c>
      <c r="B228" s="6">
        <f>VLOOKUP($D228,'[1]Counties Systems Crosswalk'!C:E,3)</f>
        <v>5</v>
      </c>
      <c r="C228" s="7" t="str">
        <f>VLOOKUP($A228,[1]Intermediate!A:T,3)</f>
        <v>PERSON COUNTY</v>
      </c>
      <c r="D228" s="7">
        <f>VLOOKUP($C228,[1]Claims!A:B,2,FALSE)</f>
        <v>1055</v>
      </c>
      <c r="E228" t="str">
        <f>VLOOKUP($D228,'[1]Counties Systems Crosswalk'!C:D,2)</f>
        <v>Person</v>
      </c>
      <c r="F228" t="str">
        <f>VLOOKUP($A228,[1]Intermediate!A:T,5)</f>
        <v>P2021_CAPITAL</v>
      </c>
      <c r="G228" s="8">
        <f>VLOOKUP($A228,[1]Intermediate!A:T,10)</f>
        <v>0</v>
      </c>
      <c r="H228" s="8">
        <f>VLOOKUP($A228,[1]Intermediate!A:T,10)*[1]Intermediate!Q228/100</f>
        <v>0</v>
      </c>
      <c r="I228" s="8">
        <f>VLOOKUP($A228,[1]Intermediate!A:T,10)*[1]Intermediate!R228/100</f>
        <v>0</v>
      </c>
      <c r="J228" s="8">
        <f>VLOOKUP($A228,[1]Intermediate!A:T,10)*[1]Intermediate!S228/100</f>
        <v>0</v>
      </c>
      <c r="K228" t="str">
        <f t="shared" si="12"/>
        <v>CAPITAL</v>
      </c>
      <c r="L228" s="9">
        <f>VLOOKUP($A228,[1]Intermediate!A:T,2)</f>
        <v>44166</v>
      </c>
      <c r="M228" t="str">
        <f t="shared" si="13"/>
        <v/>
      </c>
      <c r="N228" s="10" t="e">
        <f t="shared" si="14"/>
        <v>#DIV/0!</v>
      </c>
      <c r="O228" s="10" t="e">
        <f t="shared" si="14"/>
        <v>#DIV/0!</v>
      </c>
      <c r="P228" s="10" t="e">
        <f t="shared" si="14"/>
        <v>#DIV/0!</v>
      </c>
      <c r="Q228" s="11">
        <f t="shared" si="15"/>
        <v>0</v>
      </c>
    </row>
    <row r="229" spans="1:17" ht="15" customHeight="1" x14ac:dyDescent="0.3">
      <c r="A229" s="5">
        <f>[1]Intermediate!A229</f>
        <v>2000044456</v>
      </c>
      <c r="B229" s="6">
        <f>VLOOKUP($D229,'[1]Counties Systems Crosswalk'!C:E,3)</f>
        <v>10</v>
      </c>
      <c r="C229" s="7" t="str">
        <f>VLOOKUP($A229,[1]Intermediate!A:T,3)</f>
        <v>STANLY COUNTY</v>
      </c>
      <c r="D229" s="7">
        <f>VLOOKUP($C229,[1]Claims!A:B,2,FALSE)</f>
        <v>1065</v>
      </c>
      <c r="E229" t="str">
        <f>VLOOKUP($D229,'[1]Counties Systems Crosswalk'!C:D,2)</f>
        <v>Stanly</v>
      </c>
      <c r="F229" t="str">
        <f>VLOOKUP($A229,[1]Intermediate!A:T,5)</f>
        <v>P2021_5311_ADMIN</v>
      </c>
      <c r="G229" s="8">
        <f>VLOOKUP($A229,[1]Intermediate!A:T,10)</f>
        <v>204537</v>
      </c>
      <c r="H229" s="8">
        <f>VLOOKUP($A229,[1]Intermediate!A:T,10)*[1]Intermediate!Q229/100</f>
        <v>163629.6</v>
      </c>
      <c r="I229" s="8">
        <f>VLOOKUP($A229,[1]Intermediate!A:T,10)*[1]Intermediate!R229/100</f>
        <v>10226.85</v>
      </c>
      <c r="J229" s="8">
        <f>VLOOKUP($A229,[1]Intermediate!A:T,10)*[1]Intermediate!S229/100</f>
        <v>30680.55</v>
      </c>
      <c r="K229" t="str">
        <f t="shared" si="12"/>
        <v/>
      </c>
      <c r="L229" s="9">
        <f>VLOOKUP($A229,[1]Intermediate!A:T,2)</f>
        <v>44166</v>
      </c>
      <c r="M229" t="str">
        <f t="shared" si="13"/>
        <v>BOTH</v>
      </c>
      <c r="N229" s="10">
        <f t="shared" si="14"/>
        <v>0.8</v>
      </c>
      <c r="O229" s="10">
        <f t="shared" si="14"/>
        <v>0.05</v>
      </c>
      <c r="P229" s="10">
        <f t="shared" si="14"/>
        <v>0.15</v>
      </c>
      <c r="Q229" s="11">
        <f t="shared" si="15"/>
        <v>204537</v>
      </c>
    </row>
    <row r="230" spans="1:17" ht="15" customHeight="1" x14ac:dyDescent="0.3">
      <c r="A230" s="5">
        <f>[1]Intermediate!A230</f>
        <v>2000044457</v>
      </c>
      <c r="B230" s="6">
        <f>VLOOKUP($D230,'[1]Counties Systems Crosswalk'!C:E,3)</f>
        <v>10</v>
      </c>
      <c r="C230" s="7" t="str">
        <f>VLOOKUP($A230,[1]Intermediate!A:T,3)</f>
        <v>STANLY COUNTY</v>
      </c>
      <c r="D230" s="7">
        <f>VLOOKUP($C230,[1]Claims!A:B,2,FALSE)</f>
        <v>1065</v>
      </c>
      <c r="E230" t="str">
        <f>VLOOKUP($D230,'[1]Counties Systems Crosswalk'!C:D,2)</f>
        <v>Stanly</v>
      </c>
      <c r="F230" t="str">
        <f>VLOOKUP($A230,[1]Intermediate!A:T,5)</f>
        <v>P2021_CAPITAL</v>
      </c>
      <c r="G230" s="8">
        <f>VLOOKUP($A230,[1]Intermediate!A:T,10)</f>
        <v>176445</v>
      </c>
      <c r="H230" s="8">
        <f>VLOOKUP($A230,[1]Intermediate!A:T,10)*[1]Intermediate!Q230/100</f>
        <v>141156</v>
      </c>
      <c r="I230" s="8">
        <f>VLOOKUP($A230,[1]Intermediate!A:T,10)*[1]Intermediate!R230/100</f>
        <v>17644.5</v>
      </c>
      <c r="J230" s="8">
        <f>VLOOKUP($A230,[1]Intermediate!A:T,10)*[1]Intermediate!S230/100</f>
        <v>17644.5</v>
      </c>
      <c r="K230" t="str">
        <f t="shared" si="12"/>
        <v>CAPITAL</v>
      </c>
      <c r="L230" s="9">
        <f>VLOOKUP($A230,[1]Intermediate!A:T,2)</f>
        <v>44166</v>
      </c>
      <c r="M230" t="str">
        <f t="shared" si="13"/>
        <v>BOTH</v>
      </c>
      <c r="N230" s="10">
        <f t="shared" si="14"/>
        <v>0.8</v>
      </c>
      <c r="O230" s="10">
        <f t="shared" si="14"/>
        <v>0.1</v>
      </c>
      <c r="P230" s="10">
        <f t="shared" si="14"/>
        <v>0.1</v>
      </c>
      <c r="Q230" s="11">
        <f t="shared" si="15"/>
        <v>176445</v>
      </c>
    </row>
    <row r="231" spans="1:17" ht="15" customHeight="1" x14ac:dyDescent="0.3">
      <c r="A231" s="5">
        <f>[1]Intermediate!A231</f>
        <v>2000044458</v>
      </c>
      <c r="B231" s="6">
        <f>VLOOKUP($D231,'[1]Counties Systems Crosswalk'!C:E,3)</f>
        <v>5</v>
      </c>
      <c r="C231" s="7" t="str">
        <f>VLOOKUP($A231,[1]Intermediate!A:T,3)</f>
        <v>PERSON COUNTY</v>
      </c>
      <c r="D231" s="7">
        <f>VLOOKUP($C231,[1]Claims!A:B,2,FALSE)</f>
        <v>1055</v>
      </c>
      <c r="E231" t="str">
        <f>VLOOKUP($D231,'[1]Counties Systems Crosswalk'!C:D,2)</f>
        <v>Person</v>
      </c>
      <c r="F231" t="str">
        <f>VLOOKUP($A231,[1]Intermediate!A:T,5)</f>
        <v>P2021_5311_ADMIN</v>
      </c>
      <c r="G231" s="8">
        <f>VLOOKUP($A231,[1]Intermediate!A:T,10)</f>
        <v>154899</v>
      </c>
      <c r="H231" s="8">
        <f>VLOOKUP($A231,[1]Intermediate!A:T,10)*[1]Intermediate!Q231/100</f>
        <v>123919.2</v>
      </c>
      <c r="I231" s="8">
        <f>VLOOKUP($A231,[1]Intermediate!A:T,10)*[1]Intermediate!R231/100</f>
        <v>7744.95</v>
      </c>
      <c r="J231" s="8">
        <f>VLOOKUP($A231,[1]Intermediate!A:T,10)*[1]Intermediate!S231/100</f>
        <v>23234.85</v>
      </c>
      <c r="K231" t="str">
        <f t="shared" si="12"/>
        <v/>
      </c>
      <c r="L231" s="9">
        <f>VLOOKUP($A231,[1]Intermediate!A:T,2)</f>
        <v>44166</v>
      </c>
      <c r="M231" t="str">
        <f t="shared" si="13"/>
        <v>BOTH</v>
      </c>
      <c r="N231" s="10">
        <f t="shared" si="14"/>
        <v>0.79999999999999993</v>
      </c>
      <c r="O231" s="10">
        <f t="shared" si="14"/>
        <v>4.9999999999999996E-2</v>
      </c>
      <c r="P231" s="10">
        <f t="shared" si="14"/>
        <v>0.15</v>
      </c>
      <c r="Q231" s="11">
        <f t="shared" si="15"/>
        <v>154899</v>
      </c>
    </row>
    <row r="232" spans="1:17" ht="15" customHeight="1" x14ac:dyDescent="0.3">
      <c r="A232" s="5">
        <f>[1]Intermediate!A232</f>
        <v>2000044459</v>
      </c>
      <c r="B232" s="6">
        <f>VLOOKUP($D232,'[1]Counties Systems Crosswalk'!C:E,3)</f>
        <v>2</v>
      </c>
      <c r="C232" s="7" t="str">
        <f>VLOOKUP($A232,[1]Intermediate!A:T,3)</f>
        <v>LENOIR COUNTY</v>
      </c>
      <c r="D232" s="7">
        <f>VLOOKUP($C232,[1]Claims!A:B,2,FALSE)</f>
        <v>1042</v>
      </c>
      <c r="E232" t="str">
        <f>VLOOKUP($D232,'[1]Counties Systems Crosswalk'!C:D,2)</f>
        <v>Lenior</v>
      </c>
      <c r="F232" t="str">
        <f>VLOOKUP($A232,[1]Intermediate!A:T,5)</f>
        <v>P2021_CAPITAL</v>
      </c>
      <c r="G232" s="8">
        <f>VLOOKUP($A232,[1]Intermediate!A:T,10)</f>
        <v>117900</v>
      </c>
      <c r="H232" s="8">
        <f>VLOOKUP($A232,[1]Intermediate!A:T,10)*[1]Intermediate!Q232/100</f>
        <v>94320</v>
      </c>
      <c r="I232" s="8">
        <f>VLOOKUP($A232,[1]Intermediate!A:T,10)*[1]Intermediate!R232/100</f>
        <v>11790</v>
      </c>
      <c r="J232" s="8">
        <f>VLOOKUP($A232,[1]Intermediate!A:T,10)*[1]Intermediate!S232/100</f>
        <v>11790</v>
      </c>
      <c r="K232" t="str">
        <f t="shared" si="12"/>
        <v>CAPITAL</v>
      </c>
      <c r="L232" s="9">
        <f>VLOOKUP($A232,[1]Intermediate!A:T,2)</f>
        <v>44166</v>
      </c>
      <c r="M232" t="str">
        <f t="shared" si="13"/>
        <v>BOTH</v>
      </c>
      <c r="N232" s="10">
        <f t="shared" si="14"/>
        <v>0.8</v>
      </c>
      <c r="O232" s="10">
        <f t="shared" si="14"/>
        <v>0.1</v>
      </c>
      <c r="P232" s="10">
        <f t="shared" si="14"/>
        <v>0.1</v>
      </c>
      <c r="Q232" s="11">
        <f t="shared" si="15"/>
        <v>117900</v>
      </c>
    </row>
    <row r="233" spans="1:17" ht="15" hidden="1" customHeight="1" x14ac:dyDescent="0.3">
      <c r="A233" s="5">
        <f>[1]Intermediate!A233</f>
        <v>2000044461</v>
      </c>
      <c r="B233" s="6">
        <f>VLOOKUP($D233,'[1]Counties Systems Crosswalk'!C:E,3)</f>
        <v>11</v>
      </c>
      <c r="C233" s="7" t="str">
        <f>VLOOKUP($A233,[1]Intermediate!A:T,3)</f>
        <v>APPALCART</v>
      </c>
      <c r="D233" s="7">
        <f>VLOOKUP($C233,[1]Claims!A:B,2,FALSE)</f>
        <v>1006</v>
      </c>
      <c r="E233" t="str">
        <f>VLOOKUP($D233,'[1]Counties Systems Crosswalk'!C:D,2)</f>
        <v>Watauga</v>
      </c>
      <c r="F233" t="str">
        <f>VLOOKUP($A233,[1]Intermediate!A:T,5)</f>
        <v>P2021_RURAL EXP VEHICLES</v>
      </c>
      <c r="G233" s="8">
        <f>VLOOKUP($A233,[1]Intermediate!A:T,10)</f>
        <v>0</v>
      </c>
      <c r="H233" s="8">
        <f>VLOOKUP($A233,[1]Intermediate!A:T,10)*[1]Intermediate!Q233/100</f>
        <v>0</v>
      </c>
      <c r="I233" s="8">
        <f>VLOOKUP($A233,[1]Intermediate!A:T,10)*[1]Intermediate!R233/100</f>
        <v>0</v>
      </c>
      <c r="J233" s="8">
        <f>VLOOKUP($A233,[1]Intermediate!A:T,10)*[1]Intermediate!S233/100</f>
        <v>0</v>
      </c>
      <c r="K233" t="str">
        <f t="shared" si="12"/>
        <v/>
      </c>
      <c r="L233" s="9">
        <f>VLOOKUP($A233,[1]Intermediate!A:T,2)</f>
        <v>44165</v>
      </c>
      <c r="M233" t="str">
        <f t="shared" si="13"/>
        <v/>
      </c>
      <c r="N233" s="10" t="e">
        <f t="shared" si="14"/>
        <v>#DIV/0!</v>
      </c>
      <c r="O233" s="10" t="e">
        <f t="shared" si="14"/>
        <v>#DIV/0!</v>
      </c>
      <c r="P233" s="10" t="e">
        <f t="shared" si="14"/>
        <v>#DIV/0!</v>
      </c>
      <c r="Q233" s="11">
        <f t="shared" si="15"/>
        <v>0</v>
      </c>
    </row>
    <row r="234" spans="1:17" ht="15" customHeight="1" x14ac:dyDescent="0.3">
      <c r="A234" s="5">
        <f>[1]Intermediate!A234</f>
        <v>2000044462</v>
      </c>
      <c r="B234" s="6">
        <f>VLOOKUP($D234,'[1]Counties Systems Crosswalk'!C:E,3)</f>
        <v>13</v>
      </c>
      <c r="C234" s="7" t="str">
        <f>VLOOKUP($A234,[1]Intermediate!A:T,3)</f>
        <v>MITCHELL COUNTY TRANSPORTATION</v>
      </c>
      <c r="D234" s="7">
        <f>VLOOKUP($C234,[1]Claims!A:B,2,FALSE)</f>
        <v>1048</v>
      </c>
      <c r="E234" t="str">
        <f>VLOOKUP($D234,'[1]Counties Systems Crosswalk'!C:D,2)</f>
        <v>Mitchell</v>
      </c>
      <c r="F234" t="str">
        <f>VLOOKUP($A234,[1]Intermediate!A:T,5)</f>
        <v>P2021_RURAL EXP VEHICLES</v>
      </c>
      <c r="G234" s="8">
        <f>VLOOKUP($A234,[1]Intermediate!A:T,10)</f>
        <v>63600</v>
      </c>
      <c r="H234" s="8">
        <f>VLOOKUP($A234,[1]Intermediate!A:T,10)*[1]Intermediate!Q234/100</f>
        <v>50880</v>
      </c>
      <c r="I234" s="8">
        <f>VLOOKUP($A234,[1]Intermediate!A:T,10)*[1]Intermediate!R234/100</f>
        <v>0</v>
      </c>
      <c r="J234" s="8">
        <f>VLOOKUP($A234,[1]Intermediate!A:T,10)*[1]Intermediate!S234/100</f>
        <v>12720</v>
      </c>
      <c r="K234" t="str">
        <f t="shared" si="12"/>
        <v/>
      </c>
      <c r="L234" s="9">
        <f>VLOOKUP($A234,[1]Intermediate!A:T,2)</f>
        <v>44165</v>
      </c>
      <c r="M234" t="str">
        <f t="shared" si="13"/>
        <v>FEDERAL</v>
      </c>
      <c r="N234" s="10">
        <f t="shared" si="14"/>
        <v>0.8</v>
      </c>
      <c r="O234" s="10">
        <f t="shared" si="14"/>
        <v>0</v>
      </c>
      <c r="P234" s="10">
        <f t="shared" si="14"/>
        <v>0.2</v>
      </c>
      <c r="Q234" s="11">
        <f t="shared" si="15"/>
        <v>63600</v>
      </c>
    </row>
    <row r="235" spans="1:17" ht="15" customHeight="1" x14ac:dyDescent="0.3">
      <c r="A235" s="5">
        <f>[1]Intermediate!A235</f>
        <v>2000044670</v>
      </c>
      <c r="B235" s="6">
        <f>VLOOKUP($D235,'[1]Counties Systems Crosswalk'!C:E,3)</f>
        <v>10</v>
      </c>
      <c r="C235" s="7" t="str">
        <f>VLOOKUP($A235,[1]Intermediate!A:T,3)</f>
        <v>CITY OF CONCORD</v>
      </c>
      <c r="D235" s="7">
        <f>VLOOKUP($C235,[1]Claims!A:B,2,FALSE)</f>
        <v>1013</v>
      </c>
      <c r="E235" t="str">
        <f>VLOOKUP($D235,'[1]Counties Systems Crosswalk'!C:D,2)</f>
        <v>Cabarrus</v>
      </c>
      <c r="F235" t="str">
        <f>VLOOKUP($A235,[1]Intermediate!A:T,5)</f>
        <v>P2021_5303_PLANNING</v>
      </c>
      <c r="G235" s="8">
        <f>VLOOKUP($A235,[1]Intermediate!A:T,10)</f>
        <v>86175</v>
      </c>
      <c r="H235" s="8">
        <f>VLOOKUP($A235,[1]Intermediate!A:T,10)*[1]Intermediate!Q235/100</f>
        <v>68940</v>
      </c>
      <c r="I235" s="8">
        <f>VLOOKUP($A235,[1]Intermediate!A:T,10)*[1]Intermediate!R235/100</f>
        <v>8617.5</v>
      </c>
      <c r="J235" s="8">
        <f>VLOOKUP($A235,[1]Intermediate!A:T,10)*[1]Intermediate!S235/100</f>
        <v>8617.5</v>
      </c>
      <c r="K235" t="str">
        <f t="shared" si="12"/>
        <v/>
      </c>
      <c r="L235" s="9">
        <f>VLOOKUP($A235,[1]Intermediate!A:T,2)</f>
        <v>44172</v>
      </c>
      <c r="M235" t="str">
        <f t="shared" si="13"/>
        <v>BOTH</v>
      </c>
      <c r="N235" s="10">
        <f t="shared" si="14"/>
        <v>0.8</v>
      </c>
      <c r="O235" s="10">
        <f t="shared" si="14"/>
        <v>0.1</v>
      </c>
      <c r="P235" s="10">
        <f t="shared" si="14"/>
        <v>0.1</v>
      </c>
      <c r="Q235" s="11">
        <f t="shared" si="15"/>
        <v>86175</v>
      </c>
    </row>
    <row r="236" spans="1:17" ht="15" customHeight="1" x14ac:dyDescent="0.3">
      <c r="A236" s="5">
        <f>[1]Intermediate!A236</f>
        <v>2000044671</v>
      </c>
      <c r="B236" s="6">
        <f>VLOOKUP($D236,'[1]Counties Systems Crosswalk'!C:E,3)</f>
        <v>3</v>
      </c>
      <c r="C236" s="7" t="str">
        <f>VLOOKUP($A236,[1]Intermediate!A:T,3)</f>
        <v>CITY OF WILMINGTON</v>
      </c>
      <c r="D236" s="7">
        <f>VLOOKUP($C236,[1]Claims!A:B,2,FALSE)</f>
        <v>1086</v>
      </c>
      <c r="E236" t="str">
        <f>VLOOKUP($D236,'[1]Counties Systems Crosswalk'!C:D,2)</f>
        <v>New Hanover</v>
      </c>
      <c r="F236" t="str">
        <f>VLOOKUP($A236,[1]Intermediate!A:T,5)</f>
        <v>P2021_5303_PLANNING</v>
      </c>
      <c r="G236" s="8">
        <f>VLOOKUP($A236,[1]Intermediate!A:T,10)</f>
        <v>84020</v>
      </c>
      <c r="H236" s="8">
        <f>VLOOKUP($A236,[1]Intermediate!A:T,10)*[1]Intermediate!Q236/100</f>
        <v>67216</v>
      </c>
      <c r="I236" s="8">
        <f>VLOOKUP($A236,[1]Intermediate!A:T,10)*[1]Intermediate!R236/100</f>
        <v>8402</v>
      </c>
      <c r="J236" s="8">
        <f>VLOOKUP($A236,[1]Intermediate!A:T,10)*[1]Intermediate!S236/100</f>
        <v>8402</v>
      </c>
      <c r="K236" t="str">
        <f t="shared" si="12"/>
        <v/>
      </c>
      <c r="L236" s="9">
        <f>VLOOKUP($A236,[1]Intermediate!A:T,2)</f>
        <v>44172</v>
      </c>
      <c r="M236" t="str">
        <f t="shared" si="13"/>
        <v>BOTH</v>
      </c>
      <c r="N236" s="10">
        <f t="shared" si="14"/>
        <v>0.8</v>
      </c>
      <c r="O236" s="10">
        <f t="shared" si="14"/>
        <v>0.1</v>
      </c>
      <c r="P236" s="10">
        <f t="shared" si="14"/>
        <v>0.1</v>
      </c>
      <c r="Q236" s="11">
        <f t="shared" si="15"/>
        <v>84020</v>
      </c>
    </row>
    <row r="237" spans="1:17" ht="15" hidden="1" customHeight="1" x14ac:dyDescent="0.3">
      <c r="A237" s="5">
        <f>[1]Intermediate!A237</f>
        <v>2000044672</v>
      </c>
      <c r="B237" s="6">
        <f>VLOOKUP($D237,'[1]Counties Systems Crosswalk'!C:E,3)</f>
        <v>2</v>
      </c>
      <c r="C237" s="7" t="str">
        <f>VLOOKUP($A237,[1]Intermediate!A:T,3)</f>
        <v>PITT COUNTY COUNCIL ON AGING INC</v>
      </c>
      <c r="D237" s="7">
        <f>VLOOKUP($C237,[1]Claims!A:B,2,FALSE)</f>
        <v>1056</v>
      </c>
      <c r="E237" t="str">
        <f>VLOOKUP($D237,'[1]Counties Systems Crosswalk'!C:D,2)</f>
        <v>Pitt</v>
      </c>
      <c r="F237" t="str">
        <f>VLOOKUP($A237,[1]Intermediate!A:T,5)</f>
        <v>P2021_5310_CAPITAL</v>
      </c>
      <c r="G237" s="8">
        <f>VLOOKUP($A237,[1]Intermediate!A:T,10)</f>
        <v>0</v>
      </c>
      <c r="H237" s="8">
        <f>VLOOKUP($A237,[1]Intermediate!A:T,10)*[1]Intermediate!Q237/100</f>
        <v>0</v>
      </c>
      <c r="I237" s="8">
        <f>VLOOKUP($A237,[1]Intermediate!A:T,10)*[1]Intermediate!R237/100</f>
        <v>0</v>
      </c>
      <c r="J237" s="8">
        <f>VLOOKUP($A237,[1]Intermediate!A:T,10)*[1]Intermediate!S237/100</f>
        <v>0</v>
      </c>
      <c r="K237" t="str">
        <f t="shared" si="12"/>
        <v>CAPITAL</v>
      </c>
      <c r="L237" s="9">
        <f>VLOOKUP($A237,[1]Intermediate!A:T,2)</f>
        <v>44172</v>
      </c>
      <c r="M237" t="str">
        <f t="shared" si="13"/>
        <v/>
      </c>
      <c r="N237" s="10" t="e">
        <f t="shared" si="14"/>
        <v>#DIV/0!</v>
      </c>
      <c r="O237" s="10" t="e">
        <f t="shared" si="14"/>
        <v>#DIV/0!</v>
      </c>
      <c r="P237" s="10" t="e">
        <f t="shared" si="14"/>
        <v>#DIV/0!</v>
      </c>
      <c r="Q237" s="11">
        <f t="shared" si="15"/>
        <v>0</v>
      </c>
    </row>
    <row r="238" spans="1:17" ht="15" hidden="1" customHeight="1" x14ac:dyDescent="0.3">
      <c r="A238" s="5">
        <f>[1]Intermediate!A238</f>
        <v>2000044673</v>
      </c>
      <c r="B238" s="6">
        <f>VLOOKUP($D238,'[1]Counties Systems Crosswalk'!C:E,3)</f>
        <v>5</v>
      </c>
      <c r="C238" s="7" t="str">
        <f>VLOOKUP($A238,[1]Intermediate!A:T,3)</f>
        <v>KERR AREA TRANSPORTATION</v>
      </c>
      <c r="D238" s="7">
        <f>VLOOKUP($C238,[1]Claims!A:B,2,FALSE)</f>
        <v>1040</v>
      </c>
      <c r="E238" t="str">
        <f>VLOOKUP($D238,'[1]Counties Systems Crosswalk'!C:D,2)</f>
        <v>Franklin, Granville, Vance, Warren</v>
      </c>
      <c r="F238" t="str">
        <f>VLOOKUP($A238,[1]Intermediate!A:T,5)</f>
        <v>P2021_CAPITAL</v>
      </c>
      <c r="G238" s="8">
        <f>VLOOKUP($A238,[1]Intermediate!A:T,10)</f>
        <v>0</v>
      </c>
      <c r="H238" s="8">
        <f>VLOOKUP($A238,[1]Intermediate!A:T,10)*[1]Intermediate!Q238/100</f>
        <v>0</v>
      </c>
      <c r="I238" s="8">
        <f>VLOOKUP($A238,[1]Intermediate!A:T,10)*[1]Intermediate!R238/100</f>
        <v>0</v>
      </c>
      <c r="J238" s="8">
        <f>VLOOKUP($A238,[1]Intermediate!A:T,10)*[1]Intermediate!S238/100</f>
        <v>0</v>
      </c>
      <c r="K238" t="str">
        <f t="shared" si="12"/>
        <v>CAPITAL</v>
      </c>
      <c r="L238" s="9">
        <f>VLOOKUP($A238,[1]Intermediate!A:T,2)</f>
        <v>44172</v>
      </c>
      <c r="M238" t="str">
        <f t="shared" si="13"/>
        <v/>
      </c>
      <c r="N238" s="10" t="e">
        <f t="shared" si="14"/>
        <v>#DIV/0!</v>
      </c>
      <c r="O238" s="10" t="e">
        <f t="shared" si="14"/>
        <v>#DIV/0!</v>
      </c>
      <c r="P238" s="10" t="e">
        <f t="shared" si="14"/>
        <v>#DIV/0!</v>
      </c>
      <c r="Q238" s="11">
        <f t="shared" si="15"/>
        <v>0</v>
      </c>
    </row>
    <row r="239" spans="1:17" ht="15" customHeight="1" x14ac:dyDescent="0.3">
      <c r="A239" s="5">
        <f>[1]Intermediate!A239</f>
        <v>2000044674</v>
      </c>
      <c r="B239" s="6">
        <f>VLOOKUP($D239,'[1]Counties Systems Crosswalk'!C:E,3)</f>
        <v>3</v>
      </c>
      <c r="C239" s="7" t="str">
        <f>VLOOKUP($A239,[1]Intermediate!A:T,3)</f>
        <v>DUPLIN COUNTY</v>
      </c>
      <c r="D239" s="7">
        <f>VLOOKUP($C239,[1]Claims!A:B,2,FALSE)</f>
        <v>1028</v>
      </c>
      <c r="E239" t="str">
        <f>VLOOKUP($D239,'[1]Counties Systems Crosswalk'!C:D,2)</f>
        <v>Duplin</v>
      </c>
      <c r="F239" t="str">
        <f>VLOOKUP($A239,[1]Intermediate!A:T,5)</f>
        <v>P2021_CAPITAL</v>
      </c>
      <c r="G239" s="8">
        <f>VLOOKUP($A239,[1]Intermediate!A:T,10)</f>
        <v>45013</v>
      </c>
      <c r="H239" s="8">
        <f>VLOOKUP($A239,[1]Intermediate!A:T,10)*[1]Intermediate!Q239/100</f>
        <v>36010.400000000001</v>
      </c>
      <c r="I239" s="8">
        <f>VLOOKUP($A239,[1]Intermediate!A:T,10)*[1]Intermediate!R239/100</f>
        <v>4501.3</v>
      </c>
      <c r="J239" s="8">
        <f>VLOOKUP($A239,[1]Intermediate!A:T,10)*[1]Intermediate!S239/100</f>
        <v>4501.3</v>
      </c>
      <c r="K239" t="str">
        <f t="shared" si="12"/>
        <v>CAPITAL</v>
      </c>
      <c r="L239" s="9">
        <f>VLOOKUP($A239,[1]Intermediate!A:T,2)</f>
        <v>44172</v>
      </c>
      <c r="M239" t="str">
        <f t="shared" si="13"/>
        <v>BOTH</v>
      </c>
      <c r="N239" s="10">
        <f t="shared" si="14"/>
        <v>0.8</v>
      </c>
      <c r="O239" s="10">
        <f t="shared" si="14"/>
        <v>0.1</v>
      </c>
      <c r="P239" s="10">
        <f t="shared" si="14"/>
        <v>0.1</v>
      </c>
      <c r="Q239" s="11">
        <f t="shared" si="15"/>
        <v>45013.000000000007</v>
      </c>
    </row>
    <row r="240" spans="1:17" ht="15" customHeight="1" x14ac:dyDescent="0.3">
      <c r="A240" s="5">
        <f>[1]Intermediate!A240</f>
        <v>2000044675</v>
      </c>
      <c r="B240" s="6">
        <f>VLOOKUP($D240,'[1]Counties Systems Crosswalk'!C:E,3)</f>
        <v>3</v>
      </c>
      <c r="C240" s="7" t="str">
        <f>VLOOKUP($A240,[1]Intermediate!A:T,3)</f>
        <v>DUPLIN COUNTY</v>
      </c>
      <c r="D240" s="7">
        <f>VLOOKUP($C240,[1]Claims!A:B,2,FALSE)</f>
        <v>1028</v>
      </c>
      <c r="E240" t="str">
        <f>VLOOKUP($D240,'[1]Counties Systems Crosswalk'!C:D,2)</f>
        <v>Duplin</v>
      </c>
      <c r="F240" t="str">
        <f>VLOOKUP($A240,[1]Intermediate!A:T,5)</f>
        <v>P2021_CAPITAL</v>
      </c>
      <c r="G240" s="8">
        <f>VLOOKUP($A240,[1]Intermediate!A:T,10)</f>
        <v>58531</v>
      </c>
      <c r="H240" s="8">
        <f>VLOOKUP($A240,[1]Intermediate!A:T,10)*[1]Intermediate!Q240/100</f>
        <v>46824.800000000003</v>
      </c>
      <c r="I240" s="8">
        <f>VLOOKUP($A240,[1]Intermediate!A:T,10)*[1]Intermediate!R240/100</f>
        <v>5853.1</v>
      </c>
      <c r="J240" s="8">
        <f>VLOOKUP($A240,[1]Intermediate!A:T,10)*[1]Intermediate!S240/100</f>
        <v>5853.1</v>
      </c>
      <c r="K240" t="str">
        <f t="shared" si="12"/>
        <v>CAPITAL</v>
      </c>
      <c r="L240" s="9">
        <f>VLOOKUP($A240,[1]Intermediate!A:T,2)</f>
        <v>44172</v>
      </c>
      <c r="M240" t="str">
        <f t="shared" si="13"/>
        <v>BOTH</v>
      </c>
      <c r="N240" s="10">
        <f t="shared" si="14"/>
        <v>0.8</v>
      </c>
      <c r="O240" s="10">
        <f t="shared" si="14"/>
        <v>0.1</v>
      </c>
      <c r="P240" s="10">
        <f t="shared" si="14"/>
        <v>0.1</v>
      </c>
      <c r="Q240" s="11">
        <f t="shared" si="15"/>
        <v>58531</v>
      </c>
    </row>
    <row r="241" spans="1:17" ht="15" hidden="1" customHeight="1" x14ac:dyDescent="0.3">
      <c r="A241" s="5">
        <f>[1]Intermediate!A241</f>
        <v>2000044676</v>
      </c>
      <c r="B241" s="6">
        <f>VLOOKUP($D241,'[1]Counties Systems Crosswalk'!C:E,3)</f>
        <v>4</v>
      </c>
      <c r="C241" s="7" t="str">
        <f>VLOOKUP($A241,[1]Intermediate!A:T,3)</f>
        <v>CITY OF WILSON</v>
      </c>
      <c r="D241" s="7">
        <f>VLOOKUP($C241,[1]Claims!A:B,2,FALSE)</f>
        <v>1020</v>
      </c>
      <c r="E241" t="str">
        <f>VLOOKUP($D241,'[1]Counties Systems Crosswalk'!C:D,2)</f>
        <v>Wilson</v>
      </c>
      <c r="F241" t="str">
        <f>VLOOKUP($A241,[1]Intermediate!A:T,5)</f>
        <v>P2021_CO_OPERATING</v>
      </c>
      <c r="G241" s="8">
        <f>VLOOKUP($A241,[1]Intermediate!A:T,10)</f>
        <v>0</v>
      </c>
      <c r="H241" s="8">
        <f>VLOOKUP($A241,[1]Intermediate!A:T,10)*[1]Intermediate!Q241/100</f>
        <v>0</v>
      </c>
      <c r="I241" s="8">
        <f>VLOOKUP($A241,[1]Intermediate!A:T,10)*[1]Intermediate!R241/100</f>
        <v>0</v>
      </c>
      <c r="J241" s="8">
        <f>VLOOKUP($A241,[1]Intermediate!A:T,10)*[1]Intermediate!S241/100</f>
        <v>0</v>
      </c>
      <c r="K241" t="str">
        <f t="shared" si="12"/>
        <v>OPERATING</v>
      </c>
      <c r="L241" s="9">
        <f>VLOOKUP($A241,[1]Intermediate!A:T,2)</f>
        <v>44172</v>
      </c>
      <c r="M241" t="str">
        <f t="shared" si="13"/>
        <v/>
      </c>
      <c r="N241" s="10" t="e">
        <f t="shared" si="14"/>
        <v>#DIV/0!</v>
      </c>
      <c r="O241" s="10" t="e">
        <f t="shared" si="14"/>
        <v>#DIV/0!</v>
      </c>
      <c r="P241" s="10" t="e">
        <f t="shared" si="14"/>
        <v>#DIV/0!</v>
      </c>
      <c r="Q241" s="11">
        <f t="shared" si="15"/>
        <v>0</v>
      </c>
    </row>
    <row r="242" spans="1:17" ht="15" customHeight="1" x14ac:dyDescent="0.3">
      <c r="A242" s="5">
        <f>[1]Intermediate!A242</f>
        <v>2000044677</v>
      </c>
      <c r="B242" s="6">
        <f>VLOOKUP($D242,'[1]Counties Systems Crosswalk'!C:E,3)</f>
        <v>8</v>
      </c>
      <c r="C242" s="7" t="str">
        <f>VLOOKUP($A242,[1]Intermediate!A:T,3)</f>
        <v>HOKE COUNTY</v>
      </c>
      <c r="D242" s="7">
        <f>VLOOKUP($C242,[1]Claims!A:B,2,FALSE)</f>
        <v>1036</v>
      </c>
      <c r="E242" t="str">
        <f>VLOOKUP($D242,'[1]Counties Systems Crosswalk'!C:D,2)</f>
        <v>Hoke</v>
      </c>
      <c r="F242" t="str">
        <f>VLOOKUP($A242,[1]Intermediate!A:T,5)</f>
        <v>P2020_5307_CARES_OPER</v>
      </c>
      <c r="G242" s="8">
        <f>VLOOKUP($A242,[1]Intermediate!A:T,10)</f>
        <v>367295</v>
      </c>
      <c r="H242" s="8">
        <f>VLOOKUP($A242,[1]Intermediate!A:T,10)*[1]Intermediate!Q242/100</f>
        <v>367295</v>
      </c>
      <c r="I242" s="8">
        <f>VLOOKUP($A242,[1]Intermediate!A:T,10)*[1]Intermediate!R242/100</f>
        <v>0</v>
      </c>
      <c r="J242" s="8">
        <f>VLOOKUP($A242,[1]Intermediate!A:T,10)*[1]Intermediate!S242/100</f>
        <v>0</v>
      </c>
      <c r="K242" t="str">
        <f t="shared" si="12"/>
        <v>OPERATING</v>
      </c>
      <c r="L242" s="9">
        <f>VLOOKUP($A242,[1]Intermediate!A:T,2)</f>
        <v>44172</v>
      </c>
      <c r="M242" t="str">
        <f t="shared" si="13"/>
        <v>FEDERAL</v>
      </c>
      <c r="N242" s="10">
        <f t="shared" si="14"/>
        <v>1</v>
      </c>
      <c r="O242" s="10">
        <f t="shared" si="14"/>
        <v>0</v>
      </c>
      <c r="P242" s="10">
        <f t="shared" si="14"/>
        <v>0</v>
      </c>
      <c r="Q242" s="11">
        <f t="shared" si="15"/>
        <v>367295</v>
      </c>
    </row>
    <row r="243" spans="1:17" ht="15" customHeight="1" x14ac:dyDescent="0.3">
      <c r="A243" s="5">
        <f>[1]Intermediate!A243</f>
        <v>2000044678</v>
      </c>
      <c r="B243" s="6">
        <f>VLOOKUP($D243,'[1]Counties Systems Crosswalk'!C:E,3)</f>
        <v>2</v>
      </c>
      <c r="C243" s="7" t="str">
        <f>VLOOKUP($A243,[1]Intermediate!A:T,3)</f>
        <v>PITT COUNTY FINANCE LF</v>
      </c>
      <c r="D243" s="7">
        <f>VLOOKUP($C243,[1]Claims!A:B,2,FALSE)</f>
        <v>1056</v>
      </c>
      <c r="E243" t="str">
        <f>VLOOKUP($D243,'[1]Counties Systems Crosswalk'!C:D,2)</f>
        <v>Pitt</v>
      </c>
      <c r="F243" t="str">
        <f>VLOOKUP($A243,[1]Intermediate!A:T,5)</f>
        <v>P2021_5311_ADMIN</v>
      </c>
      <c r="G243" s="8">
        <f>VLOOKUP($A243,[1]Intermediate!A:T,10)</f>
        <v>184753</v>
      </c>
      <c r="H243" s="8">
        <f>VLOOKUP($A243,[1]Intermediate!A:T,10)*[1]Intermediate!Q243/100</f>
        <v>147802.4</v>
      </c>
      <c r="I243" s="8">
        <f>VLOOKUP($A243,[1]Intermediate!A:T,10)*[1]Intermediate!R243/100</f>
        <v>9237.65</v>
      </c>
      <c r="J243" s="8">
        <f>VLOOKUP($A243,[1]Intermediate!A:T,10)*[1]Intermediate!S243/100</f>
        <v>27712.95</v>
      </c>
      <c r="K243" t="str">
        <f t="shared" si="12"/>
        <v/>
      </c>
      <c r="L243" s="9">
        <f>VLOOKUP($A243,[1]Intermediate!A:T,2)</f>
        <v>44172</v>
      </c>
      <c r="M243" t="str">
        <f t="shared" si="13"/>
        <v>BOTH</v>
      </c>
      <c r="N243" s="10">
        <f t="shared" si="14"/>
        <v>0.79999999999999993</v>
      </c>
      <c r="O243" s="10">
        <f t="shared" si="14"/>
        <v>4.9999999999999996E-2</v>
      </c>
      <c r="P243" s="10">
        <f t="shared" si="14"/>
        <v>0.15</v>
      </c>
      <c r="Q243" s="11">
        <f t="shared" si="15"/>
        <v>184753</v>
      </c>
    </row>
    <row r="244" spans="1:17" ht="15" hidden="1" customHeight="1" x14ac:dyDescent="0.3">
      <c r="A244" s="5">
        <f>[1]Intermediate!A244</f>
        <v>2000044679</v>
      </c>
      <c r="B244" s="6">
        <f>VLOOKUP($D244,'[1]Counties Systems Crosswalk'!C:E,3)</f>
        <v>11</v>
      </c>
      <c r="C244" s="7" t="str">
        <f>VLOOKUP($A244,[1]Intermediate!A:T,3)</f>
        <v>ASHE COUNTY TRANSPORTATION</v>
      </c>
      <c r="D244" s="7">
        <f>VLOOKUP($C244,[1]Claims!A:B,2,FALSE)</f>
        <v>1007</v>
      </c>
      <c r="E244" t="str">
        <f>VLOOKUP($D244,'[1]Counties Systems Crosswalk'!C:D,2)</f>
        <v>Ashe</v>
      </c>
      <c r="F244" t="str">
        <f>VLOOKUP($A244,[1]Intermediate!A:T,5)</f>
        <v>P2021_CARES ADTAP OPER</v>
      </c>
      <c r="G244" s="8">
        <f>VLOOKUP($A244,[1]Intermediate!A:T,10)</f>
        <v>0</v>
      </c>
      <c r="H244" s="8">
        <f>VLOOKUP($A244,[1]Intermediate!A:T,10)*[1]Intermediate!Q244/100</f>
        <v>0</v>
      </c>
      <c r="I244" s="8">
        <f>VLOOKUP($A244,[1]Intermediate!A:T,10)*[1]Intermediate!R244/100</f>
        <v>0</v>
      </c>
      <c r="J244" s="8">
        <f>VLOOKUP($A244,[1]Intermediate!A:T,10)*[1]Intermediate!S244/100</f>
        <v>0</v>
      </c>
      <c r="K244" t="str">
        <f t="shared" si="12"/>
        <v>OPERATING</v>
      </c>
      <c r="L244" s="9">
        <f>VLOOKUP($A244,[1]Intermediate!A:T,2)</f>
        <v>44172</v>
      </c>
      <c r="M244" t="str">
        <f t="shared" si="13"/>
        <v/>
      </c>
      <c r="N244" s="10" t="e">
        <f t="shared" si="14"/>
        <v>#DIV/0!</v>
      </c>
      <c r="O244" s="10" t="e">
        <f t="shared" si="14"/>
        <v>#DIV/0!</v>
      </c>
      <c r="P244" s="10" t="e">
        <f t="shared" si="14"/>
        <v>#DIV/0!</v>
      </c>
      <c r="Q244" s="11">
        <f t="shared" si="15"/>
        <v>0</v>
      </c>
    </row>
    <row r="245" spans="1:17" ht="15" customHeight="1" x14ac:dyDescent="0.3">
      <c r="A245" s="5">
        <f>[1]Intermediate!A245</f>
        <v>2000044733</v>
      </c>
      <c r="B245" s="6">
        <f>VLOOKUP($D245,'[1]Counties Systems Crosswalk'!C:E,3)</f>
        <v>7</v>
      </c>
      <c r="C245" s="7" t="str">
        <f>VLOOKUP($A245,[1]Intermediate!A:T,3)</f>
        <v>ALAMANCE COUNTY TRANSPORTATION</v>
      </c>
      <c r="D245" s="7">
        <f>VLOOKUP($C245,[1]Claims!A:B,2,FALSE)</f>
        <v>1002</v>
      </c>
      <c r="E245" t="str">
        <f>VLOOKUP($D245,'[1]Counties Systems Crosswalk'!C:D,2)</f>
        <v>Alamance</v>
      </c>
      <c r="F245" t="str">
        <f>VLOOKUP($A245,[1]Intermediate!A:T,5)</f>
        <v>P2021_5311_ADMIN</v>
      </c>
      <c r="G245" s="8">
        <f>VLOOKUP($A245,[1]Intermediate!A:T,10)</f>
        <v>171040</v>
      </c>
      <c r="H245" s="8">
        <f>VLOOKUP($A245,[1]Intermediate!A:T,10)*[1]Intermediate!Q245/100</f>
        <v>136832</v>
      </c>
      <c r="I245" s="8">
        <f>VLOOKUP($A245,[1]Intermediate!A:T,10)*[1]Intermediate!R245/100</f>
        <v>8552</v>
      </c>
      <c r="J245" s="8">
        <f>VLOOKUP($A245,[1]Intermediate!A:T,10)*[1]Intermediate!S245/100</f>
        <v>25656</v>
      </c>
      <c r="K245" t="str">
        <f t="shared" si="12"/>
        <v/>
      </c>
      <c r="L245" s="9">
        <f>VLOOKUP($A245,[1]Intermediate!A:T,2)</f>
        <v>44174</v>
      </c>
      <c r="M245" t="str">
        <f t="shared" si="13"/>
        <v>BOTH</v>
      </c>
      <c r="N245" s="10">
        <f t="shared" si="14"/>
        <v>0.8</v>
      </c>
      <c r="O245" s="10">
        <f t="shared" si="14"/>
        <v>0.05</v>
      </c>
      <c r="P245" s="10">
        <f t="shared" si="14"/>
        <v>0.15</v>
      </c>
      <c r="Q245" s="11">
        <f t="shared" si="15"/>
        <v>171040</v>
      </c>
    </row>
    <row r="246" spans="1:17" ht="15" customHeight="1" x14ac:dyDescent="0.3">
      <c r="A246" s="5">
        <f>[1]Intermediate!A246</f>
        <v>2000044734</v>
      </c>
      <c r="B246" s="6" t="str">
        <f>VLOOKUP($D246,'[1]Counties Systems Crosswalk'!C:E,3)</f>
        <v>4, 5, 6, 7, 8</v>
      </c>
      <c r="C246" s="7" t="str">
        <f>VLOOKUP($A246,[1]Intermediate!A:T,3)</f>
        <v>TRIANGLE J COUNCIL OF GOVERNMENTS</v>
      </c>
      <c r="D246" s="7">
        <f>VLOOKUP($C246,[1]Claims!A:B,2,FALSE)</f>
        <v>2005</v>
      </c>
      <c r="E246" t="str">
        <f>VLOOKUP($D246,'[1]Counties Systems Crosswalk'!C:D,2)</f>
        <v>Chatham, Durham, Johnston, Lee, Moore, Orange, Wake</v>
      </c>
      <c r="F246" t="str">
        <f>VLOOKUP($A246,[1]Intermediate!A:T,5)</f>
        <v>P2021_RIDESHARE</v>
      </c>
      <c r="G246" s="8">
        <f>VLOOKUP($A246,[1]Intermediate!A:T,10)</f>
        <v>534694</v>
      </c>
      <c r="H246" s="8">
        <f>VLOOKUP($A246,[1]Intermediate!A:T,10)*[1]Intermediate!Q246/100</f>
        <v>0</v>
      </c>
      <c r="I246" s="8">
        <f>VLOOKUP($A246,[1]Intermediate!A:T,10)*[1]Intermediate!R246/100</f>
        <v>267347</v>
      </c>
      <c r="J246" s="8">
        <f>VLOOKUP($A246,[1]Intermediate!A:T,10)*[1]Intermediate!S246/100</f>
        <v>267347</v>
      </c>
      <c r="K246" t="str">
        <f t="shared" si="12"/>
        <v/>
      </c>
      <c r="L246" s="9">
        <f>VLOOKUP($A246,[1]Intermediate!A:T,2)</f>
        <v>44174</v>
      </c>
      <c r="M246" t="str">
        <f t="shared" si="13"/>
        <v>STATE</v>
      </c>
      <c r="N246" s="10">
        <f t="shared" si="14"/>
        <v>0</v>
      </c>
      <c r="O246" s="10">
        <f t="shared" si="14"/>
        <v>0.5</v>
      </c>
      <c r="P246" s="10">
        <f t="shared" si="14"/>
        <v>0.5</v>
      </c>
      <c r="Q246" s="11">
        <f t="shared" si="15"/>
        <v>534694</v>
      </c>
    </row>
    <row r="247" spans="1:17" ht="15" customHeight="1" x14ac:dyDescent="0.3">
      <c r="A247" s="5">
        <f>[1]Intermediate!A247</f>
        <v>2000044735</v>
      </c>
      <c r="B247" s="6">
        <f>VLOOKUP($D247,'[1]Counties Systems Crosswalk'!C:E,3)</f>
        <v>9</v>
      </c>
      <c r="C247" s="7" t="str">
        <f>VLOOKUP($A247,[1]Intermediate!A:T,3)</f>
        <v>ROWAN COUNTY</v>
      </c>
      <c r="D247" s="7">
        <f>VLOOKUP($C247,[1]Claims!A:B,2,FALSE)</f>
        <v>1061</v>
      </c>
      <c r="E247" t="str">
        <f>VLOOKUP($D247,'[1]Counties Systems Crosswalk'!C:D,2)</f>
        <v>Rowan</v>
      </c>
      <c r="F247" t="str">
        <f>VLOOKUP($A247,[1]Intermediate!A:T,5)</f>
        <v>P2021_5310_OPERATING</v>
      </c>
      <c r="G247" s="8">
        <f>VLOOKUP($A247,[1]Intermediate!A:T,10)</f>
        <v>62500</v>
      </c>
      <c r="H247" s="8">
        <f>VLOOKUP($A247,[1]Intermediate!A:T,10)*[1]Intermediate!Q247/100</f>
        <v>31250</v>
      </c>
      <c r="I247" s="8">
        <f>VLOOKUP($A247,[1]Intermediate!A:T,10)*[1]Intermediate!R247/100</f>
        <v>0</v>
      </c>
      <c r="J247" s="8">
        <f>VLOOKUP($A247,[1]Intermediate!A:T,10)*[1]Intermediate!S247/100</f>
        <v>31250</v>
      </c>
      <c r="K247" t="str">
        <f t="shared" si="12"/>
        <v>OPERATING</v>
      </c>
      <c r="L247" s="9">
        <f>VLOOKUP($A247,[1]Intermediate!A:T,2)</f>
        <v>44174</v>
      </c>
      <c r="M247" t="str">
        <f t="shared" si="13"/>
        <v>FEDERAL</v>
      </c>
      <c r="N247" s="10">
        <f t="shared" si="14"/>
        <v>0.5</v>
      </c>
      <c r="O247" s="10">
        <f t="shared" si="14"/>
        <v>0</v>
      </c>
      <c r="P247" s="10">
        <f t="shared" si="14"/>
        <v>0.5</v>
      </c>
      <c r="Q247" s="11">
        <f t="shared" si="15"/>
        <v>62500</v>
      </c>
    </row>
    <row r="248" spans="1:17" ht="15" hidden="1" customHeight="1" x14ac:dyDescent="0.3">
      <c r="A248" s="5">
        <f>[1]Intermediate!A248</f>
        <v>2000044741</v>
      </c>
      <c r="B248" s="6">
        <f>VLOOKUP($D248,'[1]Counties Systems Crosswalk'!C:E,3)</f>
        <v>13</v>
      </c>
      <c r="C248" s="7" t="str">
        <f>VLOOKUP($A248,[1]Intermediate!A:T,3)</f>
        <v>MADISON COUNTY TRANSPORTATION</v>
      </c>
      <c r="D248" s="7">
        <f>VLOOKUP($C248,[1]Claims!A:B,2,FALSE)</f>
        <v>1045</v>
      </c>
      <c r="E248" t="str">
        <f>VLOOKUP($D248,'[1]Counties Systems Crosswalk'!C:D,2)</f>
        <v>Madison</v>
      </c>
      <c r="F248" t="str">
        <f>VLOOKUP($A248,[1]Intermediate!A:T,5)</f>
        <v>P2021_CARES ADTAP OPER</v>
      </c>
      <c r="G248" s="8">
        <f>VLOOKUP($A248,[1]Intermediate!A:T,10)</f>
        <v>0</v>
      </c>
      <c r="H248" s="8">
        <f>VLOOKUP($A248,[1]Intermediate!A:T,10)*[1]Intermediate!Q248/100</f>
        <v>0</v>
      </c>
      <c r="I248" s="8">
        <f>VLOOKUP($A248,[1]Intermediate!A:T,10)*[1]Intermediate!R248/100</f>
        <v>0</v>
      </c>
      <c r="J248" s="8">
        <f>VLOOKUP($A248,[1]Intermediate!A:T,10)*[1]Intermediate!S248/100</f>
        <v>0</v>
      </c>
      <c r="K248" t="str">
        <f t="shared" si="12"/>
        <v>OPERATING</v>
      </c>
      <c r="L248" s="9">
        <f>VLOOKUP($A248,[1]Intermediate!A:T,2)</f>
        <v>44174</v>
      </c>
      <c r="M248" t="str">
        <f t="shared" si="13"/>
        <v/>
      </c>
      <c r="N248" s="10" t="e">
        <f t="shared" si="14"/>
        <v>#DIV/0!</v>
      </c>
      <c r="O248" s="10" t="e">
        <f t="shared" si="14"/>
        <v>#DIV/0!</v>
      </c>
      <c r="P248" s="10" t="e">
        <f t="shared" si="14"/>
        <v>#DIV/0!</v>
      </c>
      <c r="Q248" s="11">
        <f t="shared" si="15"/>
        <v>0</v>
      </c>
    </row>
    <row r="249" spans="1:17" ht="15" customHeight="1" x14ac:dyDescent="0.3">
      <c r="A249" s="5">
        <f>[1]Intermediate!A249</f>
        <v>2000044742</v>
      </c>
      <c r="B249" s="6">
        <f>VLOOKUP($D249,'[1]Counties Systems Crosswalk'!C:E,3)</f>
        <v>10</v>
      </c>
      <c r="C249" s="7" t="str">
        <f>VLOOKUP($A249,[1]Intermediate!A:T,3)</f>
        <v>SUSTAIN CHARLOTTE INC</v>
      </c>
      <c r="D249" s="7">
        <f>VLOOKUP($C249,[1]Claims!A:B,2,FALSE)</f>
        <v>1085</v>
      </c>
      <c r="E249" t="str">
        <f>VLOOKUP($D249,'[1]Counties Systems Crosswalk'!C:D,2)</f>
        <v>Mecklenburg</v>
      </c>
      <c r="F249" t="str">
        <f>VLOOKUP($A249,[1]Intermediate!A:T,5)</f>
        <v>P2021_RIDESHARE</v>
      </c>
      <c r="G249" s="8">
        <f>VLOOKUP($A249,[1]Intermediate!A:T,10)</f>
        <v>74323</v>
      </c>
      <c r="H249" s="8">
        <f>VLOOKUP($A249,[1]Intermediate!A:T,10)*[1]Intermediate!Q249/100</f>
        <v>0</v>
      </c>
      <c r="I249" s="8">
        <f>VLOOKUP($A249,[1]Intermediate!A:T,10)*[1]Intermediate!R249/100</f>
        <v>37161.5</v>
      </c>
      <c r="J249" s="8">
        <f>VLOOKUP($A249,[1]Intermediate!A:T,10)*[1]Intermediate!S249/100</f>
        <v>37161.5</v>
      </c>
      <c r="K249" t="str">
        <f t="shared" si="12"/>
        <v/>
      </c>
      <c r="L249" s="9">
        <f>VLOOKUP($A249,[1]Intermediate!A:T,2)</f>
        <v>44174</v>
      </c>
      <c r="M249" t="str">
        <f t="shared" si="13"/>
        <v>STATE</v>
      </c>
      <c r="N249" s="10">
        <f t="shared" si="14"/>
        <v>0</v>
      </c>
      <c r="O249" s="10">
        <f t="shared" si="14"/>
        <v>0.5</v>
      </c>
      <c r="P249" s="10">
        <f t="shared" si="14"/>
        <v>0.5</v>
      </c>
      <c r="Q249" s="11">
        <f t="shared" si="15"/>
        <v>74323</v>
      </c>
    </row>
    <row r="250" spans="1:17" ht="15" customHeight="1" x14ac:dyDescent="0.3">
      <c r="A250" s="5">
        <f>[1]Intermediate!A250</f>
        <v>2000044749</v>
      </c>
      <c r="B250" s="6" t="str">
        <f>VLOOKUP($D250,'[1]Counties Systems Crosswalk'!C:E,3)</f>
        <v>4, 5, 6, 7, 8</v>
      </c>
      <c r="C250" s="7" t="str">
        <f>VLOOKUP($A250,[1]Intermediate!A:T,3)</f>
        <v>TRIANGLE J COUNCIL OF GOVERNMENTS</v>
      </c>
      <c r="D250" s="7">
        <f>VLOOKUP($C250,[1]Claims!A:B,2,FALSE)</f>
        <v>2005</v>
      </c>
      <c r="E250" t="str">
        <f>VLOOKUP($D250,'[1]Counties Systems Crosswalk'!C:D,2)</f>
        <v>Chatham, Durham, Johnston, Lee, Moore, Orange, Wake</v>
      </c>
      <c r="F250" t="str">
        <f>VLOOKUP($A250,[1]Intermediate!A:T,5)</f>
        <v>P2021_RIDESHARE</v>
      </c>
      <c r="G250" s="8">
        <f>VLOOKUP($A250,[1]Intermediate!A:T,10)</f>
        <v>130491</v>
      </c>
      <c r="H250" s="8">
        <f>VLOOKUP($A250,[1]Intermediate!A:T,10)*[1]Intermediate!Q250/100</f>
        <v>0</v>
      </c>
      <c r="I250" s="8">
        <f>VLOOKUP($A250,[1]Intermediate!A:T,10)*[1]Intermediate!R250/100</f>
        <v>130491</v>
      </c>
      <c r="J250" s="8">
        <f>VLOOKUP($A250,[1]Intermediate!A:T,10)*[1]Intermediate!S250/100</f>
        <v>0</v>
      </c>
      <c r="K250" t="str">
        <f t="shared" si="12"/>
        <v/>
      </c>
      <c r="L250" s="9">
        <f>VLOOKUP($A250,[1]Intermediate!A:T,2)</f>
        <v>44174</v>
      </c>
      <c r="M250" t="str">
        <f t="shared" si="13"/>
        <v>STATE</v>
      </c>
      <c r="N250" s="10">
        <f t="shared" si="14"/>
        <v>0</v>
      </c>
      <c r="O250" s="10">
        <f t="shared" si="14"/>
        <v>1</v>
      </c>
      <c r="P250" s="10">
        <f t="shared" si="14"/>
        <v>0</v>
      </c>
      <c r="Q250" s="11">
        <f t="shared" si="15"/>
        <v>130491</v>
      </c>
    </row>
    <row r="251" spans="1:17" ht="15" customHeight="1" x14ac:dyDescent="0.3">
      <c r="A251" s="5">
        <f>[1]Intermediate!A251</f>
        <v>2000044776</v>
      </c>
      <c r="B251" s="6">
        <f>VLOOKUP($D251,'[1]Counties Systems Crosswalk'!C:E,3)</f>
        <v>5</v>
      </c>
      <c r="C251" s="7" t="str">
        <f>VLOOKUP($A251,[1]Intermediate!A:T,3)</f>
        <v>KERR AREA TRANSPORTATION</v>
      </c>
      <c r="D251" s="7">
        <f>VLOOKUP($C251,[1]Claims!A:B,2,FALSE)</f>
        <v>1040</v>
      </c>
      <c r="E251" t="str">
        <f>VLOOKUP($D251,'[1]Counties Systems Crosswalk'!C:D,2)</f>
        <v>Franklin, Granville, Vance, Warren</v>
      </c>
      <c r="F251" t="str">
        <f>VLOOKUP($A251,[1]Intermediate!A:T,5)</f>
        <v>P2021_CAPITAL</v>
      </c>
      <c r="G251" s="8">
        <f>VLOOKUP($A251,[1]Intermediate!A:T,10)</f>
        <v>448646</v>
      </c>
      <c r="H251" s="8">
        <f>VLOOKUP($A251,[1]Intermediate!A:T,10)*[1]Intermediate!Q251/100</f>
        <v>358916.8</v>
      </c>
      <c r="I251" s="8">
        <f>VLOOKUP($A251,[1]Intermediate!A:T,10)*[1]Intermediate!R251/100</f>
        <v>44864.6</v>
      </c>
      <c r="J251" s="8">
        <f>VLOOKUP($A251,[1]Intermediate!A:T,10)*[1]Intermediate!S251/100</f>
        <v>44864.6</v>
      </c>
      <c r="K251" t="str">
        <f t="shared" si="12"/>
        <v>CAPITAL</v>
      </c>
      <c r="L251" s="9">
        <f>VLOOKUP($A251,[1]Intermediate!A:T,2)</f>
        <v>44175</v>
      </c>
      <c r="M251" t="str">
        <f t="shared" si="13"/>
        <v>BOTH</v>
      </c>
      <c r="N251" s="10">
        <f t="shared" si="14"/>
        <v>0.79999999999999993</v>
      </c>
      <c r="O251" s="10">
        <f t="shared" si="14"/>
        <v>9.9999999999999992E-2</v>
      </c>
      <c r="P251" s="10">
        <f t="shared" si="14"/>
        <v>9.9999999999999992E-2</v>
      </c>
      <c r="Q251" s="11">
        <f t="shared" si="15"/>
        <v>448645.99999999994</v>
      </c>
    </row>
    <row r="252" spans="1:17" ht="15" customHeight="1" x14ac:dyDescent="0.3">
      <c r="A252" s="5">
        <f>[1]Intermediate!A252</f>
        <v>2000045052</v>
      </c>
      <c r="B252" s="6">
        <f>VLOOKUP($D252,'[1]Counties Systems Crosswalk'!C:E,3)</f>
        <v>11</v>
      </c>
      <c r="C252" s="7" t="str">
        <f>VLOOKUP($A252,[1]Intermediate!A:T,3)</f>
        <v>APPALCART</v>
      </c>
      <c r="D252" s="7">
        <f>VLOOKUP($C252,[1]Claims!A:B,2,FALSE)</f>
        <v>1006</v>
      </c>
      <c r="E252" t="str">
        <f>VLOOKUP($D252,'[1]Counties Systems Crosswalk'!C:D,2)</f>
        <v>Watauga</v>
      </c>
      <c r="F252" t="str">
        <f>VLOOKUP($A252,[1]Intermediate!A:T,5)</f>
        <v>P2021_RURAL STATE OPER</v>
      </c>
      <c r="G252" s="8">
        <f>VLOOKUP($A252,[1]Intermediate!A:T,10)</f>
        <v>105466</v>
      </c>
      <c r="H252" s="8">
        <f>VLOOKUP($A252,[1]Intermediate!A:T,10)*[1]Intermediate!Q252/100</f>
        <v>0</v>
      </c>
      <c r="I252" s="8">
        <f>VLOOKUP($A252,[1]Intermediate!A:T,10)*[1]Intermediate!R252/100</f>
        <v>52733</v>
      </c>
      <c r="J252" s="8">
        <f>VLOOKUP($A252,[1]Intermediate!A:T,10)*[1]Intermediate!S252/100</f>
        <v>52733</v>
      </c>
      <c r="K252" t="str">
        <f t="shared" si="12"/>
        <v>OPERATING</v>
      </c>
      <c r="L252" s="9">
        <f>VLOOKUP($A252,[1]Intermediate!A:T,2)</f>
        <v>44181</v>
      </c>
      <c r="M252" t="str">
        <f t="shared" si="13"/>
        <v>STATE</v>
      </c>
      <c r="N252" s="10">
        <f t="shared" si="14"/>
        <v>0</v>
      </c>
      <c r="O252" s="10">
        <f t="shared" si="14"/>
        <v>0.5</v>
      </c>
      <c r="P252" s="10">
        <f t="shared" si="14"/>
        <v>0.5</v>
      </c>
      <c r="Q252" s="11">
        <f t="shared" si="15"/>
        <v>105466</v>
      </c>
    </row>
    <row r="253" spans="1:17" ht="15" hidden="1" customHeight="1" x14ac:dyDescent="0.3">
      <c r="A253" s="5">
        <f>[1]Intermediate!A253</f>
        <v>2000045053</v>
      </c>
      <c r="B253" s="6">
        <f>VLOOKUP($D253,'[1]Counties Systems Crosswalk'!C:E,3)</f>
        <v>13</v>
      </c>
      <c r="C253" s="7" t="str">
        <f>VLOOKUP($A253,[1]Intermediate!A:T,3)</f>
        <v>COUNTY OF MCDOWELL</v>
      </c>
      <c r="D253" s="7">
        <f>VLOOKUP($C253,[1]Claims!A:B,2,FALSE)</f>
        <v>1047</v>
      </c>
      <c r="E253" t="str">
        <f>VLOOKUP($D253,'[1]Counties Systems Crosswalk'!C:D,2)</f>
        <v>McDowell</v>
      </c>
      <c r="F253" t="str">
        <f>VLOOKUP($A253,[1]Intermediate!A:T,5)</f>
        <v>P2021_CARES ADTAP OPER</v>
      </c>
      <c r="G253" s="8">
        <f>VLOOKUP($A253,[1]Intermediate!A:T,10)</f>
        <v>0</v>
      </c>
      <c r="H253" s="8">
        <f>VLOOKUP($A253,[1]Intermediate!A:T,10)*[1]Intermediate!Q253/100</f>
        <v>0</v>
      </c>
      <c r="I253" s="8">
        <f>VLOOKUP($A253,[1]Intermediate!A:T,10)*[1]Intermediate!R253/100</f>
        <v>0</v>
      </c>
      <c r="J253" s="8">
        <f>VLOOKUP($A253,[1]Intermediate!A:T,10)*[1]Intermediate!S253/100</f>
        <v>0</v>
      </c>
      <c r="K253" t="str">
        <f t="shared" si="12"/>
        <v>OPERATING</v>
      </c>
      <c r="L253" s="9">
        <f>VLOOKUP($A253,[1]Intermediate!A:T,2)</f>
        <v>44181</v>
      </c>
      <c r="M253" t="str">
        <f t="shared" si="13"/>
        <v/>
      </c>
      <c r="N253" s="10" t="e">
        <f t="shared" si="14"/>
        <v>#DIV/0!</v>
      </c>
      <c r="O253" s="10" t="e">
        <f t="shared" si="14"/>
        <v>#DIV/0!</v>
      </c>
      <c r="P253" s="10" t="e">
        <f t="shared" si="14"/>
        <v>#DIV/0!</v>
      </c>
      <c r="Q253" s="11">
        <f t="shared" si="15"/>
        <v>0</v>
      </c>
    </row>
    <row r="254" spans="1:17" ht="15" hidden="1" customHeight="1" x14ac:dyDescent="0.3">
      <c r="A254" s="5">
        <f>[1]Intermediate!A254</f>
        <v>2000045054</v>
      </c>
      <c r="B254" s="6">
        <f>VLOOKUP($D254,'[1]Counties Systems Crosswalk'!C:E,3)</f>
        <v>10</v>
      </c>
      <c r="C254" s="7" t="str">
        <f>VLOOKUP($A254,[1]Intermediate!A:T,3)</f>
        <v>CITY OF CHARLOTTE</v>
      </c>
      <c r="D254" s="7">
        <f>VLOOKUP($C254,[1]Claims!A:B,2,FALSE)</f>
        <v>1085</v>
      </c>
      <c r="E254" t="str">
        <f>VLOOKUP($D254,'[1]Counties Systems Crosswalk'!C:D,2)</f>
        <v>Mecklenburg</v>
      </c>
      <c r="F254" t="str">
        <f>VLOOKUP($A254,[1]Intermediate!A:T,5)</f>
        <v>P2021_RIDESHARE</v>
      </c>
      <c r="G254" s="8">
        <f>VLOOKUP($A254,[1]Intermediate!A:T,10)</f>
        <v>0</v>
      </c>
      <c r="H254" s="8">
        <f>VLOOKUP($A254,[1]Intermediate!A:T,10)*[1]Intermediate!Q254/100</f>
        <v>0</v>
      </c>
      <c r="I254" s="8">
        <f>VLOOKUP($A254,[1]Intermediate!A:T,10)*[1]Intermediate!R254/100</f>
        <v>0</v>
      </c>
      <c r="J254" s="8">
        <f>VLOOKUP($A254,[1]Intermediate!A:T,10)*[1]Intermediate!S254/100</f>
        <v>0</v>
      </c>
      <c r="K254" t="str">
        <f t="shared" si="12"/>
        <v/>
      </c>
      <c r="L254" s="9">
        <f>VLOOKUP($A254,[1]Intermediate!A:T,2)</f>
        <v>44181</v>
      </c>
      <c r="M254" t="str">
        <f t="shared" si="13"/>
        <v/>
      </c>
      <c r="N254" s="10" t="e">
        <f t="shared" si="14"/>
        <v>#DIV/0!</v>
      </c>
      <c r="O254" s="10" t="e">
        <f t="shared" si="14"/>
        <v>#DIV/0!</v>
      </c>
      <c r="P254" s="10" t="e">
        <f t="shared" si="14"/>
        <v>#DIV/0!</v>
      </c>
      <c r="Q254" s="11">
        <f t="shared" si="15"/>
        <v>0</v>
      </c>
    </row>
    <row r="255" spans="1:17" ht="15" customHeight="1" x14ac:dyDescent="0.3">
      <c r="A255" s="5">
        <f>[1]Intermediate!A255</f>
        <v>2000045055</v>
      </c>
      <c r="B255" s="6">
        <f>VLOOKUP($D255,'[1]Counties Systems Crosswalk'!C:E,3)</f>
        <v>7</v>
      </c>
      <c r="C255" s="7" t="str">
        <f>VLOOKUP($A255,[1]Intermediate!A:T,3)</f>
        <v>ADTS OF ROCKINGHAM COUNTY</v>
      </c>
      <c r="D255" s="7">
        <f>VLOOKUP($C255,[1]Claims!A:B,2,FALSE)</f>
        <v>1001</v>
      </c>
      <c r="E255" t="str">
        <f>VLOOKUP($D255,'[1]Counties Systems Crosswalk'!C:D,2)</f>
        <v>Rockingham</v>
      </c>
      <c r="F255" t="str">
        <f>VLOOKUP($A255,[1]Intermediate!A:T,5)</f>
        <v>P2021_5311_ADMIN</v>
      </c>
      <c r="G255" s="8">
        <f>VLOOKUP($A255,[1]Intermediate!A:T,10)</f>
        <v>280667</v>
      </c>
      <c r="H255" s="8">
        <f>VLOOKUP($A255,[1]Intermediate!A:T,10)*[1]Intermediate!Q255/100</f>
        <v>224533.6</v>
      </c>
      <c r="I255" s="8">
        <f>VLOOKUP($A255,[1]Intermediate!A:T,10)*[1]Intermediate!R255/100</f>
        <v>14033.35</v>
      </c>
      <c r="J255" s="8">
        <f>VLOOKUP($A255,[1]Intermediate!A:T,10)*[1]Intermediate!S255/100</f>
        <v>42100.05</v>
      </c>
      <c r="K255" t="str">
        <f t="shared" si="12"/>
        <v/>
      </c>
      <c r="L255" s="9">
        <f>VLOOKUP($A255,[1]Intermediate!A:T,2)</f>
        <v>44181</v>
      </c>
      <c r="M255" t="str">
        <f t="shared" si="13"/>
        <v>BOTH</v>
      </c>
      <c r="N255" s="10">
        <f t="shared" si="14"/>
        <v>0.8</v>
      </c>
      <c r="O255" s="10">
        <f t="shared" si="14"/>
        <v>0.05</v>
      </c>
      <c r="P255" s="10">
        <f t="shared" si="14"/>
        <v>0.15000000000000002</v>
      </c>
      <c r="Q255" s="11">
        <f t="shared" si="15"/>
        <v>280667</v>
      </c>
    </row>
    <row r="256" spans="1:17" ht="15" customHeight="1" x14ac:dyDescent="0.3">
      <c r="A256" s="5">
        <f>[1]Intermediate!A256</f>
        <v>2000045078</v>
      </c>
      <c r="B256" s="6">
        <f>VLOOKUP($D256,'[1]Counties Systems Crosswalk'!C:E,3)</f>
        <v>4</v>
      </c>
      <c r="C256" s="7" t="str">
        <f>VLOOKUP($A256,[1]Intermediate!A:T,3)</f>
        <v>CITY OF ROCKY MOUNT</v>
      </c>
      <c r="D256" s="7">
        <f>VLOOKUP($C256,[1]Claims!A:B,2,FALSE)</f>
        <v>1019</v>
      </c>
      <c r="E256" t="str">
        <f>VLOOKUP($D256,'[1]Counties Systems Crosswalk'!C:D,2)</f>
        <v>Edgecombe, Nash</v>
      </c>
      <c r="F256" t="str">
        <f>VLOOKUP($A256,[1]Intermediate!A:T,5)</f>
        <v>P2021_5310_MOBILITY</v>
      </c>
      <c r="G256" s="8">
        <f>VLOOKUP($A256,[1]Intermediate!A:T,10)</f>
        <v>17500</v>
      </c>
      <c r="H256" s="8">
        <f>VLOOKUP($A256,[1]Intermediate!A:T,10)*[1]Intermediate!Q256/100</f>
        <v>8750</v>
      </c>
      <c r="I256" s="8">
        <f>VLOOKUP($A256,[1]Intermediate!A:T,10)*[1]Intermediate!R256/100</f>
        <v>0</v>
      </c>
      <c r="J256" s="8">
        <f>VLOOKUP($A256,[1]Intermediate!A:T,10)*[1]Intermediate!S256/100</f>
        <v>8750</v>
      </c>
      <c r="K256" t="str">
        <f t="shared" si="12"/>
        <v/>
      </c>
      <c r="L256" s="9">
        <f>VLOOKUP($A256,[1]Intermediate!A:T,2)</f>
        <v>44186</v>
      </c>
      <c r="M256" t="str">
        <f t="shared" si="13"/>
        <v>FEDERAL</v>
      </c>
      <c r="N256" s="10">
        <f t="shared" si="14"/>
        <v>0.5</v>
      </c>
      <c r="O256" s="10">
        <f t="shared" si="14"/>
        <v>0</v>
      </c>
      <c r="P256" s="10">
        <f t="shared" si="14"/>
        <v>0.5</v>
      </c>
      <c r="Q256" s="11">
        <f t="shared" si="15"/>
        <v>17500</v>
      </c>
    </row>
    <row r="257" spans="1:17" ht="15" customHeight="1" x14ac:dyDescent="0.3">
      <c r="A257" s="5">
        <f>[1]Intermediate!A257</f>
        <v>2000045079</v>
      </c>
      <c r="B257" s="6">
        <f>VLOOKUP($D257,'[1]Counties Systems Crosswalk'!C:E,3)</f>
        <v>4</v>
      </c>
      <c r="C257" s="7" t="str">
        <f>VLOOKUP($A257,[1]Intermediate!A:T,3)</f>
        <v>CITY OF WILSON</v>
      </c>
      <c r="D257" s="7">
        <f>VLOOKUP($C257,[1]Claims!A:B,2,FALSE)</f>
        <v>1020</v>
      </c>
      <c r="E257" t="str">
        <f>VLOOKUP($D257,'[1]Counties Systems Crosswalk'!C:D,2)</f>
        <v>Wilson</v>
      </c>
      <c r="F257" t="str">
        <f>VLOOKUP($A257,[1]Intermediate!A:T,5)</f>
        <v>P2021_5311_ADMIN</v>
      </c>
      <c r="G257" s="8">
        <f>VLOOKUP($A257,[1]Intermediate!A:T,10)</f>
        <v>236875</v>
      </c>
      <c r="H257" s="8">
        <f>VLOOKUP($A257,[1]Intermediate!A:T,10)*[1]Intermediate!Q257/100</f>
        <v>189500</v>
      </c>
      <c r="I257" s="8">
        <f>VLOOKUP($A257,[1]Intermediate!A:T,10)*[1]Intermediate!R257/100</f>
        <v>11843.75</v>
      </c>
      <c r="J257" s="8">
        <f>VLOOKUP($A257,[1]Intermediate!A:T,10)*[1]Intermediate!S257/100</f>
        <v>35531.25</v>
      </c>
      <c r="K257" t="str">
        <f t="shared" si="12"/>
        <v/>
      </c>
      <c r="L257" s="9">
        <f>VLOOKUP($A257,[1]Intermediate!A:T,2)</f>
        <v>44186</v>
      </c>
      <c r="M257" t="str">
        <f t="shared" si="13"/>
        <v>BOTH</v>
      </c>
      <c r="N257" s="10">
        <f t="shared" si="14"/>
        <v>0.8</v>
      </c>
      <c r="O257" s="10">
        <f t="shared" si="14"/>
        <v>0.05</v>
      </c>
      <c r="P257" s="10">
        <f t="shared" si="14"/>
        <v>0.15</v>
      </c>
      <c r="Q257" s="11">
        <f t="shared" si="15"/>
        <v>236875</v>
      </c>
    </row>
    <row r="258" spans="1:17" ht="15" customHeight="1" x14ac:dyDescent="0.3">
      <c r="A258" s="5">
        <f>[1]Intermediate!A258</f>
        <v>2000045149</v>
      </c>
      <c r="B258" s="6">
        <f>VLOOKUP($D258,'[1]Counties Systems Crosswalk'!C:E,3)</f>
        <v>10</v>
      </c>
      <c r="C258" s="7" t="str">
        <f>VLOOKUP($A258,[1]Intermediate!A:T,3)</f>
        <v>CITY OF CHARLOTTE</v>
      </c>
      <c r="D258" s="7">
        <f>VLOOKUP($C258,[1]Claims!A:B,2,FALSE)</f>
        <v>1085</v>
      </c>
      <c r="E258" t="str">
        <f>VLOOKUP($D258,'[1]Counties Systems Crosswalk'!C:D,2)</f>
        <v>Mecklenburg</v>
      </c>
      <c r="F258" t="str">
        <f>VLOOKUP($A258,[1]Intermediate!A:T,5)</f>
        <v>P2020_5303_PLANNING</v>
      </c>
      <c r="G258" s="8">
        <f>VLOOKUP($A258,[1]Intermediate!A:T,10)</f>
        <v>500000</v>
      </c>
      <c r="H258" s="8">
        <f>VLOOKUP($A258,[1]Intermediate!A:T,10)*[1]Intermediate!Q258/100</f>
        <v>400000</v>
      </c>
      <c r="I258" s="8">
        <f>VLOOKUP($A258,[1]Intermediate!A:T,10)*[1]Intermediate!R258/100</f>
        <v>0</v>
      </c>
      <c r="J258" s="8">
        <f>VLOOKUP($A258,[1]Intermediate!A:T,10)*[1]Intermediate!S258/100</f>
        <v>100000</v>
      </c>
      <c r="K258" t="str">
        <f t="shared" si="12"/>
        <v/>
      </c>
      <c r="L258" s="9">
        <f>VLOOKUP($A258,[1]Intermediate!A:T,2)</f>
        <v>44194</v>
      </c>
      <c r="M258" t="str">
        <f t="shared" si="13"/>
        <v>FEDERAL</v>
      </c>
      <c r="N258" s="10">
        <f t="shared" si="14"/>
        <v>0.8</v>
      </c>
      <c r="O258" s="10">
        <f t="shared" si="14"/>
        <v>0</v>
      </c>
      <c r="P258" s="10">
        <f t="shared" si="14"/>
        <v>0.2</v>
      </c>
      <c r="Q258" s="11">
        <f t="shared" si="15"/>
        <v>500000</v>
      </c>
    </row>
    <row r="259" spans="1:17" ht="15" customHeight="1" x14ac:dyDescent="0.3">
      <c r="A259" s="5">
        <f>[1]Intermediate!A259</f>
        <v>2000045170</v>
      </c>
      <c r="B259" s="6">
        <f>VLOOKUP($D259,'[1]Counties Systems Crosswalk'!C:E,3)</f>
        <v>9</v>
      </c>
      <c r="C259" s="7" t="str">
        <f>VLOOKUP($A259,[1]Intermediate!A:T,3)</f>
        <v>CITY OF WINSTON SALEM</v>
      </c>
      <c r="D259" s="7">
        <f>VLOOKUP($C259,[1]Claims!A:B,2,FALSE)</f>
        <v>1082</v>
      </c>
      <c r="E259" t="str">
        <f>VLOOKUP($D259,'[1]Counties Systems Crosswalk'!C:D,2)</f>
        <v>Forsyth</v>
      </c>
      <c r="F259" t="str">
        <f>VLOOKUP($A259,[1]Intermediate!A:T,5)</f>
        <v>P2021_5303_PLANNING</v>
      </c>
      <c r="G259" s="8">
        <f>VLOOKUP($A259,[1]Intermediate!A:T,10)</f>
        <v>153029</v>
      </c>
      <c r="H259" s="8">
        <f>VLOOKUP($A259,[1]Intermediate!A:T,10)*[1]Intermediate!Q259/100</f>
        <v>122423.2</v>
      </c>
      <c r="I259" s="8">
        <f>VLOOKUP($A259,[1]Intermediate!A:T,10)*[1]Intermediate!R259/100</f>
        <v>15302.9</v>
      </c>
      <c r="J259" s="8">
        <f>VLOOKUP($A259,[1]Intermediate!A:T,10)*[1]Intermediate!S259/100</f>
        <v>15302.9</v>
      </c>
      <c r="K259" t="str">
        <f t="shared" ref="K259:K322" si="16">IF(COUNTIF(F259, "*CAPITAL*"),"CAPITAL", IF(COUNTIF(F259, "*OPER*"),"OPERATING",""))</f>
        <v/>
      </c>
      <c r="L259" s="9">
        <f>VLOOKUP($A259,[1]Intermediate!A:T,2)</f>
        <v>44194</v>
      </c>
      <c r="M259" t="str">
        <f t="shared" ref="M259:M322" si="17">IF(AND(H259&gt;0,I259&gt;0),"BOTH",IF(H259&gt;0,"FEDERAL",IF(G259=0,"","STATE")))</f>
        <v>BOTH</v>
      </c>
      <c r="N259" s="10">
        <f t="shared" ref="N259:P322" si="18">H259/$G259</f>
        <v>0.79999999999999993</v>
      </c>
      <c r="O259" s="10">
        <f t="shared" si="18"/>
        <v>9.9999999999999992E-2</v>
      </c>
      <c r="P259" s="10">
        <f t="shared" si="18"/>
        <v>9.9999999999999992E-2</v>
      </c>
      <c r="Q259" s="11">
        <f t="shared" ref="Q259:Q322" si="19">SUM(H259:J259)</f>
        <v>153029</v>
      </c>
    </row>
    <row r="260" spans="1:17" ht="15" customHeight="1" x14ac:dyDescent="0.3">
      <c r="A260" s="5">
        <f>[1]Intermediate!A260</f>
        <v>2000045171</v>
      </c>
      <c r="B260" s="6">
        <f>VLOOKUP($D260,'[1]Counties Systems Crosswalk'!C:E,3)</f>
        <v>10</v>
      </c>
      <c r="C260" s="7" t="str">
        <f>VLOOKUP($A260,[1]Intermediate!A:T,3)</f>
        <v>CITY OF CHARLOTTE</v>
      </c>
      <c r="D260" s="7">
        <f>VLOOKUP($C260,[1]Claims!A:B,2,FALSE)</f>
        <v>1085</v>
      </c>
      <c r="E260" t="str">
        <f>VLOOKUP($D260,'[1]Counties Systems Crosswalk'!C:D,2)</f>
        <v>Mecklenburg</v>
      </c>
      <c r="F260" t="str">
        <f>VLOOKUP($A260,[1]Intermediate!A:T,5)</f>
        <v>P2021_5303_PLANNING</v>
      </c>
      <c r="G260" s="8">
        <f>VLOOKUP($A260,[1]Intermediate!A:T,10)</f>
        <v>1102896</v>
      </c>
      <c r="H260" s="8">
        <f>VLOOKUP($A260,[1]Intermediate!A:T,10)*[1]Intermediate!Q260/100</f>
        <v>882316.80000000005</v>
      </c>
      <c r="I260" s="8">
        <f>VLOOKUP($A260,[1]Intermediate!A:T,10)*[1]Intermediate!R260/100</f>
        <v>110289.60000000001</v>
      </c>
      <c r="J260" s="8">
        <f>VLOOKUP($A260,[1]Intermediate!A:T,10)*[1]Intermediate!S260/100</f>
        <v>110289.60000000001</v>
      </c>
      <c r="K260" t="str">
        <f t="shared" si="16"/>
        <v/>
      </c>
      <c r="L260" s="9">
        <f>VLOOKUP($A260,[1]Intermediate!A:T,2)</f>
        <v>44194</v>
      </c>
      <c r="M260" t="str">
        <f t="shared" si="17"/>
        <v>BOTH</v>
      </c>
      <c r="N260" s="10">
        <f t="shared" si="18"/>
        <v>0.8</v>
      </c>
      <c r="O260" s="10">
        <f t="shared" si="18"/>
        <v>0.1</v>
      </c>
      <c r="P260" s="10">
        <f t="shared" si="18"/>
        <v>0.1</v>
      </c>
      <c r="Q260" s="11">
        <f t="shared" si="19"/>
        <v>1102896</v>
      </c>
    </row>
    <row r="261" spans="1:17" ht="15" customHeight="1" x14ac:dyDescent="0.3">
      <c r="A261" s="5">
        <f>[1]Intermediate!A261</f>
        <v>2000045172</v>
      </c>
      <c r="B261" s="6">
        <f>VLOOKUP($D261,'[1]Counties Systems Crosswalk'!C:E,3)</f>
        <v>3</v>
      </c>
      <c r="C261" s="7" t="str">
        <f>VLOOKUP($A261,[1]Intermediate!A:T,3)</f>
        <v>CITY OF WILMINGTON</v>
      </c>
      <c r="D261" s="7">
        <f>VLOOKUP($C261,[1]Claims!A:B,2,FALSE)</f>
        <v>1086</v>
      </c>
      <c r="E261" t="str">
        <f>VLOOKUP($D261,'[1]Counties Systems Crosswalk'!C:D,2)</f>
        <v>New Hanover</v>
      </c>
      <c r="F261" t="str">
        <f>VLOOKUP($A261,[1]Intermediate!A:T,5)</f>
        <v>P2021_RIDESHARE</v>
      </c>
      <c r="G261" s="8">
        <f>VLOOKUP($A261,[1]Intermediate!A:T,10)</f>
        <v>61800</v>
      </c>
      <c r="H261" s="8">
        <f>VLOOKUP($A261,[1]Intermediate!A:T,10)*[1]Intermediate!Q261/100</f>
        <v>0</v>
      </c>
      <c r="I261" s="8">
        <f>VLOOKUP($A261,[1]Intermediate!A:T,10)*[1]Intermediate!R261/100</f>
        <v>30900</v>
      </c>
      <c r="J261" s="8">
        <f>VLOOKUP($A261,[1]Intermediate!A:T,10)*[1]Intermediate!S261/100</f>
        <v>30900</v>
      </c>
      <c r="K261" t="str">
        <f t="shared" si="16"/>
        <v/>
      </c>
      <c r="L261" s="9">
        <f>VLOOKUP($A261,[1]Intermediate!A:T,2)</f>
        <v>44194</v>
      </c>
      <c r="M261" t="str">
        <f t="shared" si="17"/>
        <v>STATE</v>
      </c>
      <c r="N261" s="10">
        <f t="shared" si="18"/>
        <v>0</v>
      </c>
      <c r="O261" s="10">
        <f t="shared" si="18"/>
        <v>0.5</v>
      </c>
      <c r="P261" s="10">
        <f t="shared" si="18"/>
        <v>0.5</v>
      </c>
      <c r="Q261" s="11">
        <f t="shared" si="19"/>
        <v>61800</v>
      </c>
    </row>
    <row r="262" spans="1:17" ht="15" customHeight="1" x14ac:dyDescent="0.3">
      <c r="A262" s="5">
        <f>[1]Intermediate!A262</f>
        <v>2000045180</v>
      </c>
      <c r="B262" s="6">
        <f>VLOOKUP($D262,'[1]Counties Systems Crosswalk'!C:E,3)</f>
        <v>4</v>
      </c>
      <c r="C262" s="7" t="str">
        <f>VLOOKUP($A262,[1]Intermediate!A:T,3)</f>
        <v>CITY OF WILSON</v>
      </c>
      <c r="D262" s="7">
        <f>VLOOKUP($C262,[1]Claims!A:B,2,FALSE)</f>
        <v>1020</v>
      </c>
      <c r="E262" t="str">
        <f>VLOOKUP($D262,'[1]Counties Systems Crosswalk'!C:D,2)</f>
        <v>Wilson</v>
      </c>
      <c r="F262" t="str">
        <f>VLOOKUP($A262,[1]Intermediate!A:T,5)</f>
        <v>P2021_CAPITAL</v>
      </c>
      <c r="G262" s="8">
        <f>VLOOKUP($A262,[1]Intermediate!A:T,10)</f>
        <v>117471</v>
      </c>
      <c r="H262" s="8">
        <f>VLOOKUP($A262,[1]Intermediate!A:T,10)*[1]Intermediate!Q262/100</f>
        <v>93976.8</v>
      </c>
      <c r="I262" s="8">
        <f>VLOOKUP($A262,[1]Intermediate!A:T,10)*[1]Intermediate!R262/100</f>
        <v>11747.1</v>
      </c>
      <c r="J262" s="8">
        <f>VLOOKUP($A262,[1]Intermediate!A:T,10)*[1]Intermediate!S262/100</f>
        <v>11747.1</v>
      </c>
      <c r="K262" t="str">
        <f t="shared" si="16"/>
        <v>CAPITAL</v>
      </c>
      <c r="L262" s="9">
        <f>VLOOKUP($A262,[1]Intermediate!A:T,2)</f>
        <v>44194</v>
      </c>
      <c r="M262" t="str">
        <f t="shared" si="17"/>
        <v>BOTH</v>
      </c>
      <c r="N262" s="10">
        <f t="shared" si="18"/>
        <v>0.8</v>
      </c>
      <c r="O262" s="10">
        <f t="shared" si="18"/>
        <v>0.1</v>
      </c>
      <c r="P262" s="10">
        <f t="shared" si="18"/>
        <v>0.1</v>
      </c>
      <c r="Q262" s="11">
        <f t="shared" si="19"/>
        <v>117471.00000000001</v>
      </c>
    </row>
    <row r="263" spans="1:17" ht="15" customHeight="1" x14ac:dyDescent="0.3">
      <c r="A263" s="5">
        <f>[1]Intermediate!A263</f>
        <v>2000045181</v>
      </c>
      <c r="B263" s="6">
        <f>VLOOKUP($D263,'[1]Counties Systems Crosswalk'!C:E,3)</f>
        <v>4</v>
      </c>
      <c r="C263" s="7" t="str">
        <f>VLOOKUP($A263,[1]Intermediate!A:T,3)</f>
        <v>CITY OF WILSON</v>
      </c>
      <c r="D263" s="7">
        <f>VLOOKUP($C263,[1]Claims!A:B,2,FALSE)</f>
        <v>1020</v>
      </c>
      <c r="E263" t="str">
        <f>VLOOKUP($D263,'[1]Counties Systems Crosswalk'!C:D,2)</f>
        <v>Wilson</v>
      </c>
      <c r="F263" t="str">
        <f>VLOOKUP($A263,[1]Intermediate!A:T,5)</f>
        <v>P2021_CAPITAL</v>
      </c>
      <c r="G263" s="8">
        <f>VLOOKUP($A263,[1]Intermediate!A:T,10)</f>
        <v>5670</v>
      </c>
      <c r="H263" s="8">
        <f>VLOOKUP($A263,[1]Intermediate!A:T,10)*[1]Intermediate!Q263/100</f>
        <v>4536</v>
      </c>
      <c r="I263" s="8">
        <f>VLOOKUP($A263,[1]Intermediate!A:T,10)*[1]Intermediate!R263/100</f>
        <v>567</v>
      </c>
      <c r="J263" s="8">
        <f>VLOOKUP($A263,[1]Intermediate!A:T,10)*[1]Intermediate!S263/100</f>
        <v>567</v>
      </c>
      <c r="K263" t="str">
        <f t="shared" si="16"/>
        <v>CAPITAL</v>
      </c>
      <c r="L263" s="9">
        <f>VLOOKUP($A263,[1]Intermediate!A:T,2)</f>
        <v>44194</v>
      </c>
      <c r="M263" t="str">
        <f t="shared" si="17"/>
        <v>BOTH</v>
      </c>
      <c r="N263" s="10">
        <f t="shared" si="18"/>
        <v>0.8</v>
      </c>
      <c r="O263" s="10">
        <f t="shared" si="18"/>
        <v>0.1</v>
      </c>
      <c r="P263" s="10">
        <f t="shared" si="18"/>
        <v>0.1</v>
      </c>
      <c r="Q263" s="11">
        <f t="shared" si="19"/>
        <v>5670</v>
      </c>
    </row>
    <row r="264" spans="1:17" ht="15" customHeight="1" x14ac:dyDescent="0.3">
      <c r="A264" s="5">
        <f>[1]Intermediate!A264</f>
        <v>2000045182</v>
      </c>
      <c r="B264" s="6">
        <f>VLOOKUP($D264,'[1]Counties Systems Crosswalk'!C:E,3)</f>
        <v>4</v>
      </c>
      <c r="C264" s="7" t="str">
        <f>VLOOKUP($A264,[1]Intermediate!A:T,3)</f>
        <v>CITY OF WILSON</v>
      </c>
      <c r="D264" s="7">
        <f>VLOOKUP($C264,[1]Claims!A:B,2,FALSE)</f>
        <v>1020</v>
      </c>
      <c r="E264" t="str">
        <f>VLOOKUP($D264,'[1]Counties Systems Crosswalk'!C:D,2)</f>
        <v>Wilson</v>
      </c>
      <c r="F264" t="str">
        <f>VLOOKUP($A264,[1]Intermediate!A:T,5)</f>
        <v>P2021_CAPITAL</v>
      </c>
      <c r="G264" s="8">
        <f>VLOOKUP($A264,[1]Intermediate!A:T,10)</f>
        <v>7541</v>
      </c>
      <c r="H264" s="8">
        <f>VLOOKUP($A264,[1]Intermediate!A:T,10)*[1]Intermediate!Q264/100</f>
        <v>6032.8</v>
      </c>
      <c r="I264" s="8">
        <f>VLOOKUP($A264,[1]Intermediate!A:T,10)*[1]Intermediate!R264/100</f>
        <v>754.1</v>
      </c>
      <c r="J264" s="8">
        <f>VLOOKUP($A264,[1]Intermediate!A:T,10)*[1]Intermediate!S264/100</f>
        <v>754.1</v>
      </c>
      <c r="K264" t="str">
        <f t="shared" si="16"/>
        <v>CAPITAL</v>
      </c>
      <c r="L264" s="9">
        <f>VLOOKUP($A264,[1]Intermediate!A:T,2)</f>
        <v>44194</v>
      </c>
      <c r="M264" t="str">
        <f t="shared" si="17"/>
        <v>BOTH</v>
      </c>
      <c r="N264" s="10">
        <f t="shared" si="18"/>
        <v>0.8</v>
      </c>
      <c r="O264" s="10">
        <f t="shared" si="18"/>
        <v>0.1</v>
      </c>
      <c r="P264" s="10">
        <f t="shared" si="18"/>
        <v>0.1</v>
      </c>
      <c r="Q264" s="11">
        <f t="shared" si="19"/>
        <v>7541.0000000000009</v>
      </c>
    </row>
    <row r="265" spans="1:17" ht="15" hidden="1" customHeight="1" x14ac:dyDescent="0.3">
      <c r="A265" s="5">
        <f>[1]Intermediate!A265</f>
        <v>2000045233</v>
      </c>
      <c r="B265" s="6">
        <f>VLOOKUP($D265,'[1]Counties Systems Crosswalk'!C:E,3)</f>
        <v>7</v>
      </c>
      <c r="C265" s="7" t="str">
        <f>VLOOKUP($A265,[1]Intermediate!A:T,3)</f>
        <v>CASWELL COUNTY</v>
      </c>
      <c r="D265" s="7">
        <f>VLOOKUP($C265,[1]Claims!A:B,2,FALSE)</f>
        <v>1015</v>
      </c>
      <c r="E265" t="str">
        <f>VLOOKUP($D265,'[1]Counties Systems Crosswalk'!C:D,2)</f>
        <v>Caswell</v>
      </c>
      <c r="F265" t="str">
        <f>VLOOKUP($A265,[1]Intermediate!A:T,5)</f>
        <v>P2021_CAPITAL</v>
      </c>
      <c r="G265" s="8">
        <f>VLOOKUP($A265,[1]Intermediate!A:T,10)</f>
        <v>0</v>
      </c>
      <c r="H265" s="8">
        <f>VLOOKUP($A265,[1]Intermediate!A:T,10)*[1]Intermediate!Q265/100</f>
        <v>0</v>
      </c>
      <c r="I265" s="8">
        <f>VLOOKUP($A265,[1]Intermediate!A:T,10)*[1]Intermediate!R265/100</f>
        <v>0</v>
      </c>
      <c r="J265" s="8">
        <f>VLOOKUP($A265,[1]Intermediate!A:T,10)*[1]Intermediate!S265/100</f>
        <v>0</v>
      </c>
      <c r="K265" t="str">
        <f t="shared" si="16"/>
        <v>CAPITAL</v>
      </c>
      <c r="L265" s="9">
        <f>VLOOKUP($A265,[1]Intermediate!A:T,2)</f>
        <v>44207</v>
      </c>
      <c r="M265" t="str">
        <f t="shared" si="17"/>
        <v/>
      </c>
      <c r="N265" s="10" t="e">
        <f t="shared" si="18"/>
        <v>#DIV/0!</v>
      </c>
      <c r="O265" s="10" t="e">
        <f t="shared" si="18"/>
        <v>#DIV/0!</v>
      </c>
      <c r="P265" s="10" t="e">
        <f t="shared" si="18"/>
        <v>#DIV/0!</v>
      </c>
      <c r="Q265" s="11">
        <f t="shared" si="19"/>
        <v>0</v>
      </c>
    </row>
    <row r="266" spans="1:17" ht="15" customHeight="1" x14ac:dyDescent="0.3">
      <c r="A266" s="5">
        <f>[1]Intermediate!A266</f>
        <v>2000045234</v>
      </c>
      <c r="B266" s="6">
        <f>VLOOKUP($D266,'[1]Counties Systems Crosswalk'!C:E,3)</f>
        <v>4</v>
      </c>
      <c r="C266" s="7" t="str">
        <f>VLOOKUP($A266,[1]Intermediate!A:T,3)</f>
        <v>CITY OF ROCKY MOUNT</v>
      </c>
      <c r="D266" s="7">
        <f>VLOOKUP($C266,[1]Claims!A:B,2,FALSE)</f>
        <v>1019</v>
      </c>
      <c r="E266" t="str">
        <f>VLOOKUP($D266,'[1]Counties Systems Crosswalk'!C:D,2)</f>
        <v>Edgecombe, Nash</v>
      </c>
      <c r="F266" t="str">
        <f>VLOOKUP($A266,[1]Intermediate!A:T,5)</f>
        <v>P2021_CAPITAL</v>
      </c>
      <c r="G266" s="8">
        <f>VLOOKUP($A266,[1]Intermediate!A:T,10)</f>
        <v>318276</v>
      </c>
      <c r="H266" s="8">
        <f>VLOOKUP($A266,[1]Intermediate!A:T,10)*[1]Intermediate!Q266/100</f>
        <v>254620.79999999999</v>
      </c>
      <c r="I266" s="8">
        <f>VLOOKUP($A266,[1]Intermediate!A:T,10)*[1]Intermediate!R266/100</f>
        <v>31827.599999999999</v>
      </c>
      <c r="J266" s="8">
        <f>VLOOKUP($A266,[1]Intermediate!A:T,10)*[1]Intermediate!S266/100</f>
        <v>31827.599999999999</v>
      </c>
      <c r="K266" t="str">
        <f t="shared" si="16"/>
        <v>CAPITAL</v>
      </c>
      <c r="L266" s="9">
        <f>VLOOKUP($A266,[1]Intermediate!A:T,2)</f>
        <v>44207</v>
      </c>
      <c r="M266" t="str">
        <f t="shared" si="17"/>
        <v>BOTH</v>
      </c>
      <c r="N266" s="10">
        <f t="shared" si="18"/>
        <v>0.79999999999999993</v>
      </c>
      <c r="O266" s="10">
        <f t="shared" si="18"/>
        <v>9.9999999999999992E-2</v>
      </c>
      <c r="P266" s="10">
        <f t="shared" si="18"/>
        <v>9.9999999999999992E-2</v>
      </c>
      <c r="Q266" s="11">
        <f t="shared" si="19"/>
        <v>318275.99999999994</v>
      </c>
    </row>
    <row r="267" spans="1:17" ht="15" hidden="1" customHeight="1" x14ac:dyDescent="0.3">
      <c r="A267" s="5">
        <f>[1]Intermediate!A267</f>
        <v>2000045235</v>
      </c>
      <c r="B267" s="6">
        <f>VLOOKUP($D267,'[1]Counties Systems Crosswalk'!C:E,3)</f>
        <v>4</v>
      </c>
      <c r="C267" s="7" t="str">
        <f>VLOOKUP($A267,[1]Intermediate!A:T,3)</f>
        <v>CITY OF ROCKY MOUNT</v>
      </c>
      <c r="D267" s="7">
        <f>VLOOKUP($C267,[1]Claims!A:B,2,FALSE)</f>
        <v>1019</v>
      </c>
      <c r="E267" t="str">
        <f>VLOOKUP($D267,'[1]Counties Systems Crosswalk'!C:D,2)</f>
        <v>Edgecombe, Nash</v>
      </c>
      <c r="F267" t="str">
        <f>VLOOKUP($A267,[1]Intermediate!A:T,5)</f>
        <v>P2021_5303_PLANNING</v>
      </c>
      <c r="G267" s="8">
        <f>VLOOKUP($A267,[1]Intermediate!A:T,10)</f>
        <v>0</v>
      </c>
      <c r="H267" s="8">
        <f>VLOOKUP($A267,[1]Intermediate!A:T,10)*[1]Intermediate!Q267/100</f>
        <v>0</v>
      </c>
      <c r="I267" s="8">
        <f>VLOOKUP($A267,[1]Intermediate!A:T,10)*[1]Intermediate!R267/100</f>
        <v>0</v>
      </c>
      <c r="J267" s="8">
        <f>VLOOKUP($A267,[1]Intermediate!A:T,10)*[1]Intermediate!S267/100</f>
        <v>0</v>
      </c>
      <c r="K267" t="str">
        <f t="shared" si="16"/>
        <v/>
      </c>
      <c r="L267" s="9">
        <f>VLOOKUP($A267,[1]Intermediate!A:T,2)</f>
        <v>44207</v>
      </c>
      <c r="M267" t="str">
        <f t="shared" si="17"/>
        <v/>
      </c>
      <c r="N267" s="10" t="e">
        <f t="shared" si="18"/>
        <v>#DIV/0!</v>
      </c>
      <c r="O267" s="10" t="e">
        <f t="shared" si="18"/>
        <v>#DIV/0!</v>
      </c>
      <c r="P267" s="10" t="e">
        <f t="shared" si="18"/>
        <v>#DIV/0!</v>
      </c>
      <c r="Q267" s="11">
        <f t="shared" si="19"/>
        <v>0</v>
      </c>
    </row>
    <row r="268" spans="1:17" ht="15" hidden="1" customHeight="1" x14ac:dyDescent="0.3">
      <c r="A268" s="5">
        <f>[1]Intermediate!A268</f>
        <v>2000045241</v>
      </c>
      <c r="B268" s="6">
        <f>VLOOKUP($D268,'[1]Counties Systems Crosswalk'!C:E,3)</f>
        <v>9</v>
      </c>
      <c r="C268" s="7" t="str">
        <f>VLOOKUP($A268,[1]Intermediate!A:T,3)</f>
        <v>DAVIDSON COUNTY</v>
      </c>
      <c r="D268" s="7">
        <f>VLOOKUP($C268,[1]Claims!A:B,2,FALSE)</f>
        <v>1027</v>
      </c>
      <c r="E268" t="str">
        <f>VLOOKUP($D268,'[1]Counties Systems Crosswalk'!C:D,2)</f>
        <v>Davidson</v>
      </c>
      <c r="F268" t="str">
        <f>VLOOKUP($A268,[1]Intermediate!A:T,5)</f>
        <v>P2021_5311_ADMIN</v>
      </c>
      <c r="G268" s="8">
        <f>VLOOKUP($A268,[1]Intermediate!A:T,10)</f>
        <v>0</v>
      </c>
      <c r="H268" s="8">
        <f>VLOOKUP($A268,[1]Intermediate!A:T,10)*[1]Intermediate!Q268/100</f>
        <v>0</v>
      </c>
      <c r="I268" s="8">
        <f>VLOOKUP($A268,[1]Intermediate!A:T,10)*[1]Intermediate!R268/100</f>
        <v>0</v>
      </c>
      <c r="J268" s="8">
        <f>VLOOKUP($A268,[1]Intermediate!A:T,10)*[1]Intermediate!S268/100</f>
        <v>0</v>
      </c>
      <c r="K268" t="str">
        <f t="shared" si="16"/>
        <v/>
      </c>
      <c r="L268" s="9">
        <f>VLOOKUP($A268,[1]Intermediate!A:T,2)</f>
        <v>44204</v>
      </c>
      <c r="M268" t="str">
        <f t="shared" si="17"/>
        <v/>
      </c>
      <c r="N268" s="10" t="e">
        <f t="shared" si="18"/>
        <v>#DIV/0!</v>
      </c>
      <c r="O268" s="10" t="e">
        <f t="shared" si="18"/>
        <v>#DIV/0!</v>
      </c>
      <c r="P268" s="10" t="e">
        <f t="shared" si="18"/>
        <v>#DIV/0!</v>
      </c>
      <c r="Q268" s="11">
        <f t="shared" si="19"/>
        <v>0</v>
      </c>
    </row>
    <row r="269" spans="1:17" ht="15" customHeight="1" x14ac:dyDescent="0.3">
      <c r="A269" s="5">
        <f>[1]Intermediate!A269</f>
        <v>2000045242</v>
      </c>
      <c r="B269" s="6">
        <f>VLOOKUP($D269,'[1]Counties Systems Crosswalk'!C:E,3)</f>
        <v>9</v>
      </c>
      <c r="C269" s="7" t="str">
        <f>VLOOKUP($A269,[1]Intermediate!A:T,3)</f>
        <v>ROWAN COUNTY</v>
      </c>
      <c r="D269" s="7">
        <f>VLOOKUP($C269,[1]Claims!A:B,2,FALSE)</f>
        <v>1061</v>
      </c>
      <c r="E269" t="str">
        <f>VLOOKUP($D269,'[1]Counties Systems Crosswalk'!C:D,2)</f>
        <v>Rowan</v>
      </c>
      <c r="F269" t="str">
        <f>VLOOKUP($A269,[1]Intermediate!A:T,5)</f>
        <v>P2020_5307_CARES_OPER</v>
      </c>
      <c r="G269" s="8">
        <f>VLOOKUP($A269,[1]Intermediate!A:T,10)</f>
        <v>341238</v>
      </c>
      <c r="H269" s="8">
        <f>VLOOKUP($A269,[1]Intermediate!A:T,10)*[1]Intermediate!Q269/100</f>
        <v>341238</v>
      </c>
      <c r="I269" s="8">
        <f>VLOOKUP($A269,[1]Intermediate!A:T,10)*[1]Intermediate!R269/100</f>
        <v>0</v>
      </c>
      <c r="J269" s="8">
        <f>VLOOKUP($A269,[1]Intermediate!A:T,10)*[1]Intermediate!S269/100</f>
        <v>0</v>
      </c>
      <c r="K269" t="str">
        <f t="shared" si="16"/>
        <v>OPERATING</v>
      </c>
      <c r="L269" s="9">
        <f>VLOOKUP($A269,[1]Intermediate!A:T,2)</f>
        <v>44204</v>
      </c>
      <c r="M269" t="str">
        <f t="shared" si="17"/>
        <v>FEDERAL</v>
      </c>
      <c r="N269" s="10">
        <f t="shared" si="18"/>
        <v>1</v>
      </c>
      <c r="O269" s="10">
        <f t="shared" si="18"/>
        <v>0</v>
      </c>
      <c r="P269" s="10">
        <f t="shared" si="18"/>
        <v>0</v>
      </c>
      <c r="Q269" s="11">
        <f t="shared" si="19"/>
        <v>341238</v>
      </c>
    </row>
    <row r="270" spans="1:17" ht="15" customHeight="1" x14ac:dyDescent="0.3">
      <c r="A270" s="5">
        <f>[1]Intermediate!A270</f>
        <v>2000045243</v>
      </c>
      <c r="B270" s="6">
        <f>VLOOKUP($D270,'[1]Counties Systems Crosswalk'!C:E,3)</f>
        <v>5</v>
      </c>
      <c r="C270" s="7" t="str">
        <f>VLOOKUP($A270,[1]Intermediate!A:T,3)</f>
        <v>CITY OF RALEIGH</v>
      </c>
      <c r="D270" s="7">
        <f>VLOOKUP($C270,[1]Claims!A:B,2,FALSE)</f>
        <v>1070</v>
      </c>
      <c r="E270" t="str">
        <f>VLOOKUP($D270,'[1]Counties Systems Crosswalk'!C:D,2)</f>
        <v>Wake</v>
      </c>
      <c r="F270" t="str">
        <f>VLOOKUP($A270,[1]Intermediate!A:T,5)</f>
        <v>P2021_5303_PLANNING</v>
      </c>
      <c r="G270" s="8">
        <f>VLOOKUP($A270,[1]Intermediate!A:T,10)</f>
        <v>336600</v>
      </c>
      <c r="H270" s="8">
        <f>VLOOKUP($A270,[1]Intermediate!A:T,10)*[1]Intermediate!Q270/100</f>
        <v>269280</v>
      </c>
      <c r="I270" s="8">
        <f>VLOOKUP($A270,[1]Intermediate!A:T,10)*[1]Intermediate!R270/100</f>
        <v>33660</v>
      </c>
      <c r="J270" s="8">
        <f>VLOOKUP($A270,[1]Intermediate!A:T,10)*[1]Intermediate!S270/100</f>
        <v>33660</v>
      </c>
      <c r="K270" t="str">
        <f t="shared" si="16"/>
        <v/>
      </c>
      <c r="L270" s="9">
        <f>VLOOKUP($A270,[1]Intermediate!A:T,2)</f>
        <v>44204</v>
      </c>
      <c r="M270" t="str">
        <f t="shared" si="17"/>
        <v>BOTH</v>
      </c>
      <c r="N270" s="10">
        <f t="shared" si="18"/>
        <v>0.8</v>
      </c>
      <c r="O270" s="10">
        <f t="shared" si="18"/>
        <v>0.1</v>
      </c>
      <c r="P270" s="10">
        <f t="shared" si="18"/>
        <v>0.1</v>
      </c>
      <c r="Q270" s="11">
        <f t="shared" si="19"/>
        <v>336600</v>
      </c>
    </row>
    <row r="271" spans="1:17" ht="15" customHeight="1" x14ac:dyDescent="0.3">
      <c r="A271" s="5">
        <f>[1]Intermediate!A271</f>
        <v>2000045344</v>
      </c>
      <c r="B271" s="6">
        <f>VLOOKUP($D271,'[1]Counties Systems Crosswalk'!C:E,3)</f>
        <v>10</v>
      </c>
      <c r="C271" s="7" t="str">
        <f>VLOOKUP($A271,[1]Intermediate!A:T,3)</f>
        <v>UNION COUNTY</v>
      </c>
      <c r="D271" s="7">
        <f>VLOOKUP($C271,[1]Claims!A:B,2,FALSE)</f>
        <v>1069</v>
      </c>
      <c r="E271" t="str">
        <f>VLOOKUP($D271,'[1]Counties Systems Crosswalk'!C:D,2)</f>
        <v>Union</v>
      </c>
      <c r="F271" t="str">
        <f>VLOOKUP($A271,[1]Intermediate!A:T,5)</f>
        <v>P2020_5307_CARES_OPER</v>
      </c>
      <c r="G271" s="8">
        <f>VLOOKUP($A271,[1]Intermediate!A:T,10)</f>
        <v>386041</v>
      </c>
      <c r="H271" s="8">
        <f>VLOOKUP($A271,[1]Intermediate!A:T,10)*[1]Intermediate!Q271/100</f>
        <v>386041</v>
      </c>
      <c r="I271" s="8">
        <f>VLOOKUP($A271,[1]Intermediate!A:T,10)*[1]Intermediate!R271/100</f>
        <v>0</v>
      </c>
      <c r="J271" s="8">
        <f>VLOOKUP($A271,[1]Intermediate!A:T,10)*[1]Intermediate!S271/100</f>
        <v>0</v>
      </c>
      <c r="K271" t="str">
        <f t="shared" si="16"/>
        <v>OPERATING</v>
      </c>
      <c r="L271" s="9">
        <f>VLOOKUP($A271,[1]Intermediate!A:T,2)</f>
        <v>44215</v>
      </c>
      <c r="M271" t="str">
        <f t="shared" si="17"/>
        <v>FEDERAL</v>
      </c>
      <c r="N271" s="10">
        <f t="shared" si="18"/>
        <v>1</v>
      </c>
      <c r="O271" s="10">
        <f t="shared" si="18"/>
        <v>0</v>
      </c>
      <c r="P271" s="10">
        <f t="shared" si="18"/>
        <v>0</v>
      </c>
      <c r="Q271" s="11">
        <f t="shared" si="19"/>
        <v>386041</v>
      </c>
    </row>
    <row r="272" spans="1:17" ht="15" customHeight="1" x14ac:dyDescent="0.3">
      <c r="A272" s="5">
        <f>[1]Intermediate!A272</f>
        <v>2000045345</v>
      </c>
      <c r="B272" s="6">
        <f>VLOOKUP($D272,'[1]Counties Systems Crosswalk'!C:E,3)</f>
        <v>6</v>
      </c>
      <c r="C272" s="7" t="str">
        <f>VLOOKUP($A272,[1]Intermediate!A:T,3)</f>
        <v>CUMBERLAND COUNTY FINANCE DEPT</v>
      </c>
      <c r="D272" s="7">
        <f>VLOOKUP($C272,[1]Claims!A:B,2,FALSE)</f>
        <v>1025</v>
      </c>
      <c r="E272" t="str">
        <f>VLOOKUP($D272,'[1]Counties Systems Crosswalk'!C:D,2)</f>
        <v>Cumberland</v>
      </c>
      <c r="F272" t="str">
        <f>VLOOKUP($A272,[1]Intermediate!A:T,5)</f>
        <v>P2020_5311_CARES_OPER</v>
      </c>
      <c r="G272" s="8">
        <f>VLOOKUP($A272,[1]Intermediate!A:T,10)</f>
        <v>498031</v>
      </c>
      <c r="H272" s="8">
        <f>VLOOKUP($A272,[1]Intermediate!A:T,10)*[1]Intermediate!Q272/100</f>
        <v>498031</v>
      </c>
      <c r="I272" s="8">
        <f>VLOOKUP($A272,[1]Intermediate!A:T,10)*[1]Intermediate!R272/100</f>
        <v>0</v>
      </c>
      <c r="J272" s="8">
        <f>VLOOKUP($A272,[1]Intermediate!A:T,10)*[1]Intermediate!S272/100</f>
        <v>0</v>
      </c>
      <c r="K272" t="str">
        <f t="shared" si="16"/>
        <v>OPERATING</v>
      </c>
      <c r="L272" s="9">
        <f>VLOOKUP($A272,[1]Intermediate!A:T,2)</f>
        <v>44215</v>
      </c>
      <c r="M272" t="str">
        <f t="shared" si="17"/>
        <v>FEDERAL</v>
      </c>
      <c r="N272" s="10">
        <f t="shared" si="18"/>
        <v>1</v>
      </c>
      <c r="O272" s="10">
        <f t="shared" si="18"/>
        <v>0</v>
      </c>
      <c r="P272" s="10">
        <f t="shared" si="18"/>
        <v>0</v>
      </c>
      <c r="Q272" s="11">
        <f t="shared" si="19"/>
        <v>498031</v>
      </c>
    </row>
    <row r="273" spans="1:17" ht="15" hidden="1" customHeight="1" x14ac:dyDescent="0.3">
      <c r="A273" s="5">
        <f>[1]Intermediate!A273</f>
        <v>2000045347</v>
      </c>
      <c r="B273" s="6">
        <f>VLOOKUP($D273,'[1]Counties Systems Crosswalk'!C:E,3)</f>
        <v>9</v>
      </c>
      <c r="C273" s="7" t="str">
        <f>VLOOKUP($A273,[1]Intermediate!A:T,3)</f>
        <v>ROWAN COUNTY</v>
      </c>
      <c r="D273" s="7">
        <f>VLOOKUP($C273,[1]Claims!A:B,2,FALSE)</f>
        <v>1061</v>
      </c>
      <c r="E273" t="str">
        <f>VLOOKUP($D273,'[1]Counties Systems Crosswalk'!C:D,2)</f>
        <v>Rowan</v>
      </c>
      <c r="F273" t="str">
        <f>VLOOKUP($A273,[1]Intermediate!A:T,5)</f>
        <v>P2021_CAPITAL</v>
      </c>
      <c r="G273" s="8">
        <f>VLOOKUP($A273,[1]Intermediate!A:T,10)</f>
        <v>0</v>
      </c>
      <c r="H273" s="8">
        <f>VLOOKUP($A273,[1]Intermediate!A:T,10)*[1]Intermediate!Q273/100</f>
        <v>0</v>
      </c>
      <c r="I273" s="8">
        <f>VLOOKUP($A273,[1]Intermediate!A:T,10)*[1]Intermediate!R273/100</f>
        <v>0</v>
      </c>
      <c r="J273" s="8">
        <f>VLOOKUP($A273,[1]Intermediate!A:T,10)*[1]Intermediate!S273/100</f>
        <v>0</v>
      </c>
      <c r="K273" t="str">
        <f t="shared" si="16"/>
        <v>CAPITAL</v>
      </c>
      <c r="L273" s="9">
        <f>VLOOKUP($A273,[1]Intermediate!A:T,2)</f>
        <v>44216</v>
      </c>
      <c r="M273" t="str">
        <f t="shared" si="17"/>
        <v/>
      </c>
      <c r="N273" s="10" t="e">
        <f t="shared" si="18"/>
        <v>#DIV/0!</v>
      </c>
      <c r="O273" s="10" t="e">
        <f t="shared" si="18"/>
        <v>#DIV/0!</v>
      </c>
      <c r="P273" s="10" t="e">
        <f t="shared" si="18"/>
        <v>#DIV/0!</v>
      </c>
      <c r="Q273" s="11">
        <f t="shared" si="19"/>
        <v>0</v>
      </c>
    </row>
    <row r="274" spans="1:17" ht="15" customHeight="1" x14ac:dyDescent="0.3">
      <c r="A274" s="5">
        <f>[1]Intermediate!A274</f>
        <v>2000045348</v>
      </c>
      <c r="B274" s="6">
        <f>VLOOKUP($D274,'[1]Counties Systems Crosswalk'!C:E,3)</f>
        <v>9</v>
      </c>
      <c r="C274" s="7" t="str">
        <f>VLOOKUP($A274,[1]Intermediate!A:T,3)</f>
        <v>ROWAN COUNTY</v>
      </c>
      <c r="D274" s="7">
        <f>VLOOKUP($C274,[1]Claims!A:B,2,FALSE)</f>
        <v>1061</v>
      </c>
      <c r="E274" t="str">
        <f>VLOOKUP($D274,'[1]Counties Systems Crosswalk'!C:D,2)</f>
        <v>Rowan</v>
      </c>
      <c r="F274" t="str">
        <f>VLOOKUP($A274,[1]Intermediate!A:T,5)</f>
        <v>P2021_5311_ADMIN</v>
      </c>
      <c r="G274" s="8">
        <f>VLOOKUP($A274,[1]Intermediate!A:T,10)</f>
        <v>149245</v>
      </c>
      <c r="H274" s="8">
        <f>VLOOKUP($A274,[1]Intermediate!A:T,10)*[1]Intermediate!Q274/100</f>
        <v>119396</v>
      </c>
      <c r="I274" s="8">
        <f>VLOOKUP($A274,[1]Intermediate!A:T,10)*[1]Intermediate!R274/100</f>
        <v>7462.25</v>
      </c>
      <c r="J274" s="8">
        <f>VLOOKUP($A274,[1]Intermediate!A:T,10)*[1]Intermediate!S274/100</f>
        <v>22386.75</v>
      </c>
      <c r="K274" t="str">
        <f t="shared" si="16"/>
        <v/>
      </c>
      <c r="L274" s="9">
        <f>VLOOKUP($A274,[1]Intermediate!A:T,2)</f>
        <v>44216</v>
      </c>
      <c r="M274" t="str">
        <f t="shared" si="17"/>
        <v>BOTH</v>
      </c>
      <c r="N274" s="10">
        <f t="shared" si="18"/>
        <v>0.8</v>
      </c>
      <c r="O274" s="10">
        <f t="shared" si="18"/>
        <v>0.05</v>
      </c>
      <c r="P274" s="10">
        <f t="shared" si="18"/>
        <v>0.15</v>
      </c>
      <c r="Q274" s="11">
        <f t="shared" si="19"/>
        <v>149245</v>
      </c>
    </row>
    <row r="275" spans="1:17" ht="15" customHeight="1" x14ac:dyDescent="0.3">
      <c r="A275" s="5">
        <f>[1]Intermediate!A275</f>
        <v>2000045392</v>
      </c>
      <c r="B275" s="6">
        <f>VLOOKUP($D275,'[1]Counties Systems Crosswalk'!C:E,3)</f>
        <v>5</v>
      </c>
      <c r="C275" s="7" t="str">
        <f>VLOOKUP($A275,[1]Intermediate!A:T,3)</f>
        <v>WAKE COUNTY</v>
      </c>
      <c r="D275" s="7">
        <f>VLOOKUP($C275,[1]Claims!A:B,2,FALSE)</f>
        <v>1070</v>
      </c>
      <c r="E275" t="str">
        <f>VLOOKUP($D275,'[1]Counties Systems Crosswalk'!C:D,2)</f>
        <v>Wake</v>
      </c>
      <c r="F275" t="str">
        <f>VLOOKUP($A275,[1]Intermediate!A:T,5)</f>
        <v>P2021_CAPITAL</v>
      </c>
      <c r="G275" s="8">
        <f>VLOOKUP($A275,[1]Intermediate!A:T,10)</f>
        <v>482472</v>
      </c>
      <c r="H275" s="8">
        <f>VLOOKUP($A275,[1]Intermediate!A:T,10)*[1]Intermediate!Q275/100</f>
        <v>0</v>
      </c>
      <c r="I275" s="8">
        <f>VLOOKUP($A275,[1]Intermediate!A:T,10)*[1]Intermediate!R275/100</f>
        <v>434224.8</v>
      </c>
      <c r="J275" s="8">
        <f>VLOOKUP($A275,[1]Intermediate!A:T,10)*[1]Intermediate!S275/100</f>
        <v>48247.199999999997</v>
      </c>
      <c r="K275" t="str">
        <f t="shared" si="16"/>
        <v>CAPITAL</v>
      </c>
      <c r="L275" s="9">
        <f>VLOOKUP($A275,[1]Intermediate!A:T,2)</f>
        <v>44222</v>
      </c>
      <c r="M275" t="str">
        <f t="shared" si="17"/>
        <v>STATE</v>
      </c>
      <c r="N275" s="10">
        <f t="shared" si="18"/>
        <v>0</v>
      </c>
      <c r="O275" s="10">
        <f t="shared" si="18"/>
        <v>0.9</v>
      </c>
      <c r="P275" s="10">
        <f t="shared" si="18"/>
        <v>9.9999999999999992E-2</v>
      </c>
      <c r="Q275" s="11">
        <f t="shared" si="19"/>
        <v>482472</v>
      </c>
    </row>
    <row r="276" spans="1:17" ht="15" customHeight="1" x14ac:dyDescent="0.3">
      <c r="A276" s="5">
        <f>[1]Intermediate!A276</f>
        <v>2000045393</v>
      </c>
      <c r="B276" s="6">
        <f>VLOOKUP($D276,'[1]Counties Systems Crosswalk'!C:E,3)</f>
        <v>5</v>
      </c>
      <c r="C276" s="7" t="str">
        <f>VLOOKUP($A276,[1]Intermediate!A:T,3)</f>
        <v>WAKE COUNTY</v>
      </c>
      <c r="D276" s="7">
        <f>VLOOKUP($C276,[1]Claims!A:B,2,FALSE)</f>
        <v>1070</v>
      </c>
      <c r="E276" t="str">
        <f>VLOOKUP($D276,'[1]Counties Systems Crosswalk'!C:D,2)</f>
        <v>Wake</v>
      </c>
      <c r="F276" t="str">
        <f>VLOOKUP($A276,[1]Intermediate!A:T,5)</f>
        <v>P2021_5311_ADMIN</v>
      </c>
      <c r="G276" s="8">
        <f>VLOOKUP($A276,[1]Intermediate!A:T,10)</f>
        <v>240810</v>
      </c>
      <c r="H276" s="8">
        <f>VLOOKUP($A276,[1]Intermediate!A:T,10)*[1]Intermediate!Q276/100</f>
        <v>0</v>
      </c>
      <c r="I276" s="8">
        <f>VLOOKUP($A276,[1]Intermediate!A:T,10)*[1]Intermediate!R276/100</f>
        <v>204688.5</v>
      </c>
      <c r="J276" s="8">
        <f>VLOOKUP($A276,[1]Intermediate!A:T,10)*[1]Intermediate!S276/100</f>
        <v>36121.5</v>
      </c>
      <c r="K276" t="str">
        <f t="shared" si="16"/>
        <v/>
      </c>
      <c r="L276" s="9">
        <f>VLOOKUP($A276,[1]Intermediate!A:T,2)</f>
        <v>44222</v>
      </c>
      <c r="M276" t="str">
        <f t="shared" si="17"/>
        <v>STATE</v>
      </c>
      <c r="N276" s="10">
        <f t="shared" si="18"/>
        <v>0</v>
      </c>
      <c r="O276" s="10">
        <f t="shared" si="18"/>
        <v>0.85</v>
      </c>
      <c r="P276" s="10">
        <f t="shared" si="18"/>
        <v>0.15</v>
      </c>
      <c r="Q276" s="11">
        <f t="shared" si="19"/>
        <v>240810</v>
      </c>
    </row>
    <row r="277" spans="1:17" ht="15" customHeight="1" x14ac:dyDescent="0.3">
      <c r="A277" s="5">
        <f>[1]Intermediate!A277</f>
        <v>2000045478</v>
      </c>
      <c r="B277" s="6">
        <f>VLOOKUP($D277,'[1]Counties Systems Crosswalk'!C:E,3)</f>
        <v>14</v>
      </c>
      <c r="C277" s="7" t="str">
        <f>VLOOKUP($A277,[1]Intermediate!A:T,3)</f>
        <v>POLK COUNTY TRANSPORTATION</v>
      </c>
      <c r="D277" s="7">
        <f>VLOOKUP($C277,[1]Claims!A:B,2,FALSE)</f>
        <v>1057</v>
      </c>
      <c r="E277" t="str">
        <f>VLOOKUP($D277,'[1]Counties Systems Crosswalk'!C:D,2)</f>
        <v>Polk</v>
      </c>
      <c r="F277" t="str">
        <f>VLOOKUP($A277,[1]Intermediate!A:T,5)</f>
        <v>P2020_5311_CARES_OPER</v>
      </c>
      <c r="G277" s="8">
        <f>VLOOKUP($A277,[1]Intermediate!A:T,10)</f>
        <v>35106</v>
      </c>
      <c r="H277" s="8">
        <f>VLOOKUP($A277,[1]Intermediate!A:T,10)*[1]Intermediate!Q277/100</f>
        <v>35106</v>
      </c>
      <c r="I277" s="8">
        <f>VLOOKUP($A277,[1]Intermediate!A:T,10)*[1]Intermediate!R277/100</f>
        <v>0</v>
      </c>
      <c r="J277" s="8">
        <f>VLOOKUP($A277,[1]Intermediate!A:T,10)*[1]Intermediate!S277/100</f>
        <v>0</v>
      </c>
      <c r="K277" t="str">
        <f t="shared" si="16"/>
        <v>OPERATING</v>
      </c>
      <c r="L277" s="9">
        <f>VLOOKUP($A277,[1]Intermediate!A:T,2)</f>
        <v>44235</v>
      </c>
      <c r="M277" t="str">
        <f t="shared" si="17"/>
        <v>FEDERAL</v>
      </c>
      <c r="N277" s="10">
        <f t="shared" si="18"/>
        <v>1</v>
      </c>
      <c r="O277" s="10">
        <f t="shared" si="18"/>
        <v>0</v>
      </c>
      <c r="P277" s="10">
        <f t="shared" si="18"/>
        <v>0</v>
      </c>
      <c r="Q277" s="11">
        <f t="shared" si="19"/>
        <v>35106</v>
      </c>
    </row>
    <row r="278" spans="1:17" ht="15" customHeight="1" x14ac:dyDescent="0.3">
      <c r="A278" s="5">
        <f>[1]Intermediate!A278</f>
        <v>2000045479</v>
      </c>
      <c r="B278" s="6">
        <f>VLOOKUP($D278,'[1]Counties Systems Crosswalk'!C:E,3)</f>
        <v>5</v>
      </c>
      <c r="C278" s="7" t="str">
        <f>VLOOKUP($A278,[1]Intermediate!A:T,3)</f>
        <v>GRANVILLE COUNTY</v>
      </c>
      <c r="D278" s="7">
        <f>VLOOKUP($C278,[1]Claims!A:B,2,FALSE)</f>
        <v>1083</v>
      </c>
      <c r="E278" t="str">
        <f>VLOOKUP($D278,'[1]Counties Systems Crosswalk'!C:D,2)</f>
        <v>Granville</v>
      </c>
      <c r="F278" t="str">
        <f>VLOOKUP($A278,[1]Intermediate!A:T,5)</f>
        <v>P2021_5310_CAPITAL</v>
      </c>
      <c r="G278" s="8">
        <f>VLOOKUP($A278,[1]Intermediate!A:T,10)</f>
        <v>144900</v>
      </c>
      <c r="H278" s="8">
        <f>VLOOKUP($A278,[1]Intermediate!A:T,10)*[1]Intermediate!Q278/100</f>
        <v>115920</v>
      </c>
      <c r="I278" s="8">
        <f>VLOOKUP($A278,[1]Intermediate!A:T,10)*[1]Intermediate!R278/100</f>
        <v>14490</v>
      </c>
      <c r="J278" s="8">
        <f>VLOOKUP($A278,[1]Intermediate!A:T,10)*[1]Intermediate!S278/100</f>
        <v>14490</v>
      </c>
      <c r="K278" t="str">
        <f t="shared" si="16"/>
        <v>CAPITAL</v>
      </c>
      <c r="L278" s="9">
        <f>VLOOKUP($A278,[1]Intermediate!A:T,2)</f>
        <v>44235</v>
      </c>
      <c r="M278" t="str">
        <f t="shared" si="17"/>
        <v>BOTH</v>
      </c>
      <c r="N278" s="10">
        <f t="shared" si="18"/>
        <v>0.8</v>
      </c>
      <c r="O278" s="10">
        <f t="shared" si="18"/>
        <v>0.1</v>
      </c>
      <c r="P278" s="10">
        <f t="shared" si="18"/>
        <v>0.1</v>
      </c>
      <c r="Q278" s="11">
        <f t="shared" si="19"/>
        <v>144900</v>
      </c>
    </row>
    <row r="279" spans="1:17" ht="15" hidden="1" customHeight="1" x14ac:dyDescent="0.3">
      <c r="A279" s="5">
        <f>[1]Intermediate!A279</f>
        <v>2000045492</v>
      </c>
      <c r="B279" s="6">
        <f>VLOOKUP($D279,'[1]Counties Systems Crosswalk'!C:E,3)</f>
        <v>7</v>
      </c>
      <c r="C279" s="7" t="str">
        <f>VLOOKUP($A279,[1]Intermediate!A:T,3)</f>
        <v>CITY OF HIGH POINT</v>
      </c>
      <c r="D279" s="7">
        <f>VLOOKUP($C279,[1]Claims!A:B,2,FALSE)</f>
        <v>1034</v>
      </c>
      <c r="E279" t="str">
        <f>VLOOKUP($D279,'[1]Counties Systems Crosswalk'!C:D,2)</f>
        <v>Guilford</v>
      </c>
      <c r="F279" t="str">
        <f>VLOOKUP($A279,[1]Intermediate!A:T,5)</f>
        <v>P2021_DEMONSTRATION</v>
      </c>
      <c r="G279" s="8">
        <f>VLOOKUP($A279,[1]Intermediate!A:T,10)</f>
        <v>0</v>
      </c>
      <c r="H279" s="8">
        <f>VLOOKUP($A279,[1]Intermediate!A:T,10)*[1]Intermediate!Q279/100</f>
        <v>0</v>
      </c>
      <c r="I279" s="8">
        <f>VLOOKUP($A279,[1]Intermediate!A:T,10)*[1]Intermediate!R279/100</f>
        <v>0</v>
      </c>
      <c r="J279" s="8">
        <f>VLOOKUP($A279,[1]Intermediate!A:T,10)*[1]Intermediate!S279/100</f>
        <v>0</v>
      </c>
      <c r="K279" t="str">
        <f t="shared" si="16"/>
        <v/>
      </c>
      <c r="L279" s="9">
        <f>VLOOKUP($A279,[1]Intermediate!A:T,2)</f>
        <v>44236</v>
      </c>
      <c r="M279" t="str">
        <f t="shared" si="17"/>
        <v/>
      </c>
      <c r="N279" s="10" t="e">
        <f t="shared" si="18"/>
        <v>#DIV/0!</v>
      </c>
      <c r="O279" s="10" t="e">
        <f t="shared" si="18"/>
        <v>#DIV/0!</v>
      </c>
      <c r="P279" s="10" t="e">
        <f t="shared" si="18"/>
        <v>#DIV/0!</v>
      </c>
      <c r="Q279" s="11">
        <f t="shared" si="19"/>
        <v>0</v>
      </c>
    </row>
    <row r="280" spans="1:17" ht="15" customHeight="1" x14ac:dyDescent="0.3">
      <c r="A280" s="5">
        <f>[1]Intermediate!A280</f>
        <v>2000045797</v>
      </c>
      <c r="B280" s="6">
        <f>VLOOKUP($D280,'[1]Counties Systems Crosswalk'!C:E,3)</f>
        <v>7</v>
      </c>
      <c r="C280" s="7" t="str">
        <f>VLOOKUP($A280,[1]Intermediate!A:T,3)</f>
        <v>CITY OF GREENSBORO</v>
      </c>
      <c r="D280" s="7">
        <f>VLOOKUP($C280,[1]Claims!A:B,2,FALSE)</f>
        <v>1034</v>
      </c>
      <c r="E280" t="str">
        <f>VLOOKUP($D280,'[1]Counties Systems Crosswalk'!C:D,2)</f>
        <v>Guilford</v>
      </c>
      <c r="F280" t="str">
        <f>VLOOKUP($A280,[1]Intermediate!A:T,5)</f>
        <v>P2021_5303_PLANNING</v>
      </c>
      <c r="G280" s="8">
        <f>VLOOKUP($A280,[1]Intermediate!A:T,10)</f>
        <v>219736</v>
      </c>
      <c r="H280" s="8">
        <f>VLOOKUP($A280,[1]Intermediate!A:T,10)*[1]Intermediate!Q280/100</f>
        <v>175788.79999999999</v>
      </c>
      <c r="I280" s="8">
        <f>VLOOKUP($A280,[1]Intermediate!A:T,10)*[1]Intermediate!R280/100</f>
        <v>21973.599999999999</v>
      </c>
      <c r="J280" s="8">
        <f>VLOOKUP($A280,[1]Intermediate!A:T,10)*[1]Intermediate!S280/100</f>
        <v>21973.599999999999</v>
      </c>
      <c r="K280" t="str">
        <f t="shared" si="16"/>
        <v/>
      </c>
      <c r="L280" s="9">
        <f>VLOOKUP($A280,[1]Intermediate!A:T,2)</f>
        <v>44259</v>
      </c>
      <c r="M280" t="str">
        <f t="shared" si="17"/>
        <v>BOTH</v>
      </c>
      <c r="N280" s="10">
        <f t="shared" si="18"/>
        <v>0.79999999999999993</v>
      </c>
      <c r="O280" s="10">
        <f t="shared" si="18"/>
        <v>9.9999999999999992E-2</v>
      </c>
      <c r="P280" s="10">
        <f t="shared" si="18"/>
        <v>9.9999999999999992E-2</v>
      </c>
      <c r="Q280" s="11">
        <f t="shared" si="19"/>
        <v>219736</v>
      </c>
    </row>
    <row r="281" spans="1:17" ht="15" customHeight="1" x14ac:dyDescent="0.3">
      <c r="A281" s="5">
        <f>[1]Intermediate!A281</f>
        <v>2000046076</v>
      </c>
      <c r="B281" s="6" t="str">
        <f>VLOOKUP($D281,'[1]Counties Systems Crosswalk'!C:E,3)</f>
        <v>5, 7</v>
      </c>
      <c r="C281" s="7" t="str">
        <f>VLOOKUP($A281,[1]Intermediate!A:T,3)</f>
        <v>RESEARCH TRIANGLE REGIONAL PUBLIC</v>
      </c>
      <c r="D281" s="7">
        <f>VLOOKUP($C281,[1]Claims!A:B,2,FALSE)</f>
        <v>2006</v>
      </c>
      <c r="E281" t="str">
        <f>VLOOKUP($D281,'[1]Counties Systems Crosswalk'!C:D,2)</f>
        <v>Wake, Durham, Orange</v>
      </c>
      <c r="F281" t="str">
        <f>VLOOKUP($A281,[1]Intermediate!A:T,5)</f>
        <v>P2021_RIDESHARE</v>
      </c>
      <c r="G281" s="8">
        <f>VLOOKUP($A281,[1]Intermediate!A:T,10)</f>
        <v>43840</v>
      </c>
      <c r="H281" s="8">
        <f>VLOOKUP($A281,[1]Intermediate!A:T,10)*[1]Intermediate!Q281/100</f>
        <v>0</v>
      </c>
      <c r="I281" s="8">
        <f>VLOOKUP($A281,[1]Intermediate!A:T,10)*[1]Intermediate!R281/100</f>
        <v>35072</v>
      </c>
      <c r="J281" s="8">
        <f>VLOOKUP($A281,[1]Intermediate!A:T,10)*[1]Intermediate!S281/100</f>
        <v>8768</v>
      </c>
      <c r="K281" t="str">
        <f t="shared" si="16"/>
        <v/>
      </c>
      <c r="L281" s="9">
        <f>VLOOKUP($A281,[1]Intermediate!A:T,2)</f>
        <v>44285</v>
      </c>
      <c r="M281" t="str">
        <f t="shared" si="17"/>
        <v>STATE</v>
      </c>
      <c r="N281" s="10">
        <f t="shared" si="18"/>
        <v>0</v>
      </c>
      <c r="O281" s="10">
        <f t="shared" si="18"/>
        <v>0.8</v>
      </c>
      <c r="P281" s="10">
        <f t="shared" si="18"/>
        <v>0.2</v>
      </c>
      <c r="Q281" s="11">
        <f t="shared" si="19"/>
        <v>43840</v>
      </c>
    </row>
    <row r="282" spans="1:17" ht="15" customHeight="1" x14ac:dyDescent="0.3">
      <c r="A282" s="5">
        <f>[1]Intermediate!A282</f>
        <v>2000046103</v>
      </c>
      <c r="B282" s="6">
        <f>VLOOKUP($D282,'[1]Counties Systems Crosswalk'!C:E,3)</f>
        <v>3</v>
      </c>
      <c r="C282" s="7" t="str">
        <f>VLOOKUP($A282,[1]Intermediate!A:T,3)</f>
        <v>CITY OF JACKSONVILLE</v>
      </c>
      <c r="D282" s="7">
        <f>VLOOKUP($C282,[1]Claims!A:B,2,FALSE)</f>
        <v>1051</v>
      </c>
      <c r="E282" t="str">
        <f>VLOOKUP($D282,'[1]Counties Systems Crosswalk'!C:D,2)</f>
        <v>Onslow</v>
      </c>
      <c r="F282" t="str">
        <f>VLOOKUP($A282,[1]Intermediate!A:T,5)</f>
        <v>P2020_URBAN STATE MATCH</v>
      </c>
      <c r="G282" s="8">
        <f>VLOOKUP($A282,[1]Intermediate!A:T,10)</f>
        <v>1050000</v>
      </c>
      <c r="H282" s="8">
        <f>VLOOKUP($A282,[1]Intermediate!A:T,10)*[1]Intermediate!Q282/100</f>
        <v>0</v>
      </c>
      <c r="I282" s="8">
        <f>VLOOKUP($A282,[1]Intermediate!A:T,10)*[1]Intermediate!R282/100</f>
        <v>84000</v>
      </c>
      <c r="J282" s="8">
        <f>VLOOKUP($A282,[1]Intermediate!A:T,10)*[1]Intermediate!S282/100</f>
        <v>105000</v>
      </c>
      <c r="K282" t="str">
        <f t="shared" si="16"/>
        <v/>
      </c>
      <c r="L282" s="9">
        <f>VLOOKUP($A282,[1]Intermediate!A:T,2)</f>
        <v>44292</v>
      </c>
      <c r="M282" t="str">
        <f t="shared" si="17"/>
        <v>STATE</v>
      </c>
      <c r="N282" s="10">
        <f t="shared" si="18"/>
        <v>0</v>
      </c>
      <c r="O282" s="10">
        <f t="shared" si="18"/>
        <v>0.08</v>
      </c>
      <c r="P282" s="10">
        <f t="shared" si="18"/>
        <v>0.1</v>
      </c>
      <c r="Q282" s="11">
        <f t="shared" si="19"/>
        <v>189000</v>
      </c>
    </row>
    <row r="283" spans="1:17" ht="15" customHeight="1" x14ac:dyDescent="0.3">
      <c r="A283" s="5">
        <f>[1]Intermediate!A283</f>
        <v>2000046220</v>
      </c>
      <c r="B283" s="6">
        <f>VLOOKUP($D283,'[1]Counties Systems Crosswalk'!C:E,3)</f>
        <v>5</v>
      </c>
      <c r="C283" s="7" t="str">
        <f>VLOOKUP($A283,[1]Intermediate!A:T,3)</f>
        <v>CITY OF DURHAM MPO</v>
      </c>
      <c r="D283" s="7">
        <f>VLOOKUP($C283,[1]Claims!A:B,2,FALSE)</f>
        <v>1081</v>
      </c>
      <c r="E283" t="str">
        <f>VLOOKUP($D283,'[1]Counties Systems Crosswalk'!C:D,2)</f>
        <v>Durham</v>
      </c>
      <c r="F283" t="str">
        <f>VLOOKUP($A283,[1]Intermediate!A:T,5)</f>
        <v>P2021_5303_PLANNING</v>
      </c>
      <c r="G283" s="8">
        <f>VLOOKUP($A283,[1]Intermediate!A:T,10)</f>
        <v>407745</v>
      </c>
      <c r="H283" s="8">
        <f>VLOOKUP($A283,[1]Intermediate!A:T,10)*[1]Intermediate!Q283/100</f>
        <v>326196</v>
      </c>
      <c r="I283" s="8">
        <f>VLOOKUP($A283,[1]Intermediate!A:T,10)*[1]Intermediate!R283/100</f>
        <v>40774.5</v>
      </c>
      <c r="J283" s="8">
        <f>VLOOKUP($A283,[1]Intermediate!A:T,10)*[1]Intermediate!S283/100</f>
        <v>40774.5</v>
      </c>
      <c r="K283" t="str">
        <f t="shared" si="16"/>
        <v/>
      </c>
      <c r="L283" s="9">
        <f>VLOOKUP($A283,[1]Intermediate!A:T,2)</f>
        <v>44302</v>
      </c>
      <c r="M283" t="str">
        <f t="shared" si="17"/>
        <v>BOTH</v>
      </c>
      <c r="N283" s="10">
        <f t="shared" si="18"/>
        <v>0.8</v>
      </c>
      <c r="O283" s="10">
        <f t="shared" si="18"/>
        <v>0.1</v>
      </c>
      <c r="P283" s="10">
        <f t="shared" si="18"/>
        <v>0.1</v>
      </c>
      <c r="Q283" s="11">
        <f t="shared" si="19"/>
        <v>407745</v>
      </c>
    </row>
    <row r="284" spans="1:17" ht="15" customHeight="1" x14ac:dyDescent="0.3">
      <c r="A284" s="5">
        <f>[1]Intermediate!A284</f>
        <v>2000047470</v>
      </c>
      <c r="B284" s="6" t="str">
        <f>VLOOKUP($D284,'[1]Counties Systems Crosswalk'!C:E,3)</f>
        <v>7, 8, 9, 11</v>
      </c>
      <c r="C284" s="7" t="str">
        <f>VLOOKUP($A284,[1]Intermediate!A:T,3)</f>
        <v>PIEDMONT AUTHORITY</v>
      </c>
      <c r="D284" s="7">
        <f>VLOOKUP($C284,[1]Claims!A:B,2,FALSE)</f>
        <v>1088</v>
      </c>
      <c r="E284" t="str">
        <f>VLOOKUP($D284,'[1]Counties Systems Crosswalk'!C:D,2)</f>
        <v>Surry, Stokes, Forsyth, Yadkin, Rockingham, Alamance, Davie, Guilford, Davidson, Randolph</v>
      </c>
      <c r="F284" t="str">
        <f>VLOOKUP($A284,[1]Intermediate!A:T,5)</f>
        <v>P2021_5311_CARES_OPER</v>
      </c>
      <c r="G284" s="8">
        <f>VLOOKUP($A284,[1]Intermediate!A:T,10)</f>
        <v>500277</v>
      </c>
      <c r="H284" s="8">
        <f>VLOOKUP($A284,[1]Intermediate!A:T,10)*[1]Intermediate!Q284/100</f>
        <v>0</v>
      </c>
      <c r="I284" s="8">
        <f>VLOOKUP($A284,[1]Intermediate!A:T,10)*[1]Intermediate!R284/100</f>
        <v>0</v>
      </c>
      <c r="J284" s="8">
        <f>VLOOKUP($A284,[1]Intermediate!A:T,10)*[1]Intermediate!S284/100</f>
        <v>0</v>
      </c>
      <c r="K284" t="str">
        <f t="shared" si="16"/>
        <v>OPERATING</v>
      </c>
      <c r="L284" s="9">
        <f>VLOOKUP($A284,[1]Intermediate!A:T,2)</f>
        <v>44314</v>
      </c>
      <c r="M284" t="str">
        <f t="shared" si="17"/>
        <v>STATE</v>
      </c>
      <c r="N284" s="10">
        <f t="shared" si="18"/>
        <v>0</v>
      </c>
      <c r="O284" s="10">
        <f t="shared" si="18"/>
        <v>0</v>
      </c>
      <c r="P284" s="10">
        <f t="shared" si="18"/>
        <v>0</v>
      </c>
      <c r="Q284" s="11">
        <f t="shared" si="19"/>
        <v>0</v>
      </c>
    </row>
    <row r="285" spans="1:17" ht="15" customHeight="1" x14ac:dyDescent="0.3">
      <c r="A285" s="5">
        <f>[1]Intermediate!A285</f>
        <v>2000047993</v>
      </c>
      <c r="B285" s="6">
        <f>VLOOKUP($D285,'[1]Counties Systems Crosswalk'!C:E,3)</f>
        <v>6</v>
      </c>
      <c r="C285" s="7" t="str">
        <f>VLOOKUP($A285,[1]Intermediate!A:T,3)</f>
        <v>COLUMBUS COUNTY</v>
      </c>
      <c r="D285" s="7">
        <f>VLOOKUP($C285,[1]Claims!A:B,2,FALSE)</f>
        <v>1022</v>
      </c>
      <c r="E285" t="str">
        <f>VLOOKUP($D285,'[1]Counties Systems Crosswalk'!C:D,2)</f>
        <v>Columbus</v>
      </c>
      <c r="F285" t="str">
        <f>VLOOKUP($A285,[1]Intermediate!A:T,5)</f>
        <v>P2022_5311_ADMIN</v>
      </c>
      <c r="G285" s="8">
        <f>VLOOKUP($A285,[1]Intermediate!A:T,10)</f>
        <v>172680</v>
      </c>
      <c r="H285" s="8">
        <f>VLOOKUP($A285,[1]Intermediate!A:T,10)*[1]Intermediate!Q285/100</f>
        <v>138144</v>
      </c>
      <c r="I285" s="8">
        <f>VLOOKUP($A285,[1]Intermediate!A:T,10)*[1]Intermediate!R285/100</f>
        <v>8634</v>
      </c>
      <c r="J285" s="8">
        <f>VLOOKUP($A285,[1]Intermediate!A:T,10)*[1]Intermediate!S285/100</f>
        <v>25902</v>
      </c>
      <c r="K285" t="str">
        <f t="shared" si="16"/>
        <v/>
      </c>
      <c r="L285" s="9">
        <f>VLOOKUP($A285,[1]Intermediate!A:T,2)</f>
        <v>44368</v>
      </c>
      <c r="M285" t="str">
        <f t="shared" si="17"/>
        <v>BOTH</v>
      </c>
      <c r="N285" s="10">
        <f t="shared" si="18"/>
        <v>0.8</v>
      </c>
      <c r="O285" s="10">
        <f t="shared" si="18"/>
        <v>0.05</v>
      </c>
      <c r="P285" s="10">
        <f t="shared" si="18"/>
        <v>0.15</v>
      </c>
      <c r="Q285" s="11">
        <f t="shared" si="19"/>
        <v>172680</v>
      </c>
    </row>
    <row r="286" spans="1:17" ht="15" customHeight="1" x14ac:dyDescent="0.3">
      <c r="A286" s="5">
        <f>[1]Intermediate!A286</f>
        <v>2000047994</v>
      </c>
      <c r="B286" s="6">
        <f>VLOOKUP($D286,'[1]Counties Systems Crosswalk'!C:E,3)</f>
        <v>14</v>
      </c>
      <c r="C286" s="7" t="str">
        <f>VLOOKUP($A286,[1]Intermediate!A:T,3)</f>
        <v>JACKSON COUNTY TRANSIT</v>
      </c>
      <c r="D286" s="7">
        <f>VLOOKUP($C286,[1]Claims!A:B,2,FALSE)</f>
        <v>1039</v>
      </c>
      <c r="E286" t="str">
        <f>VLOOKUP($D286,'[1]Counties Systems Crosswalk'!C:D,2)</f>
        <v>Jackson</v>
      </c>
      <c r="F286" t="str">
        <f>VLOOKUP($A286,[1]Intermediate!A:T,5)</f>
        <v>P2022_5311_ADMIN</v>
      </c>
      <c r="G286" s="8">
        <f>VLOOKUP($A286,[1]Intermediate!A:T,10)</f>
        <v>163834</v>
      </c>
      <c r="H286" s="8">
        <f>VLOOKUP($A286,[1]Intermediate!A:T,10)*[1]Intermediate!Q286/100</f>
        <v>131067.2</v>
      </c>
      <c r="I286" s="8">
        <f>VLOOKUP($A286,[1]Intermediate!A:T,10)*[1]Intermediate!R286/100</f>
        <v>8191.7</v>
      </c>
      <c r="J286" s="8">
        <f>VLOOKUP($A286,[1]Intermediate!A:T,10)*[1]Intermediate!S286/100</f>
        <v>24575.1</v>
      </c>
      <c r="K286" t="str">
        <f t="shared" si="16"/>
        <v/>
      </c>
      <c r="L286" s="9">
        <f>VLOOKUP($A286,[1]Intermediate!A:T,2)</f>
        <v>44368</v>
      </c>
      <c r="M286" t="str">
        <f t="shared" si="17"/>
        <v>BOTH</v>
      </c>
      <c r="N286" s="10">
        <f t="shared" si="18"/>
        <v>0.79999999999999993</v>
      </c>
      <c r="O286" s="10">
        <f t="shared" si="18"/>
        <v>4.9999999999999996E-2</v>
      </c>
      <c r="P286" s="10">
        <f t="shared" si="18"/>
        <v>0.15</v>
      </c>
      <c r="Q286" s="11">
        <f t="shared" si="19"/>
        <v>163834</v>
      </c>
    </row>
    <row r="287" spans="1:17" ht="15" customHeight="1" x14ac:dyDescent="0.3">
      <c r="A287" s="5">
        <f>[1]Intermediate!A287</f>
        <v>2000048010</v>
      </c>
      <c r="B287" s="6">
        <f>VLOOKUP($D287,'[1]Counties Systems Crosswalk'!C:E,3)</f>
        <v>14</v>
      </c>
      <c r="C287" s="7" t="str">
        <f>VLOOKUP($A287,[1]Intermediate!A:T,3)</f>
        <v>TRANSYLVANIA COUNTY</v>
      </c>
      <c r="D287" s="7">
        <f>VLOOKUP($C287,[1]Claims!A:B,2,FALSE)</f>
        <v>1068</v>
      </c>
      <c r="E287" t="str">
        <f>VLOOKUP($D287,'[1]Counties Systems Crosswalk'!C:D,2)</f>
        <v>Transylvania</v>
      </c>
      <c r="F287" t="str">
        <f>VLOOKUP($A287,[1]Intermediate!A:T,5)</f>
        <v>P2022_5311_ADMIN</v>
      </c>
      <c r="G287" s="8">
        <f>VLOOKUP($A287,[1]Intermediate!A:T,10)</f>
        <v>137896</v>
      </c>
      <c r="H287" s="8">
        <f>VLOOKUP($A287,[1]Intermediate!A:T,10)*[1]Intermediate!Q287/100</f>
        <v>110316.8</v>
      </c>
      <c r="I287" s="8">
        <f>VLOOKUP($A287,[1]Intermediate!A:T,10)*[1]Intermediate!R287/100</f>
        <v>6894.8</v>
      </c>
      <c r="J287" s="8">
        <f>VLOOKUP($A287,[1]Intermediate!A:T,10)*[1]Intermediate!S287/100</f>
        <v>20684.400000000001</v>
      </c>
      <c r="K287" t="str">
        <f t="shared" si="16"/>
        <v/>
      </c>
      <c r="L287" s="9">
        <f>VLOOKUP($A287,[1]Intermediate!A:T,2)</f>
        <v>44368</v>
      </c>
      <c r="M287" t="str">
        <f t="shared" si="17"/>
        <v>BOTH</v>
      </c>
      <c r="N287" s="10">
        <f t="shared" si="18"/>
        <v>0.8</v>
      </c>
      <c r="O287" s="10">
        <f t="shared" si="18"/>
        <v>0.05</v>
      </c>
      <c r="P287" s="10">
        <f t="shared" si="18"/>
        <v>0.15000000000000002</v>
      </c>
      <c r="Q287" s="11">
        <f t="shared" si="19"/>
        <v>137896</v>
      </c>
    </row>
    <row r="288" spans="1:17" ht="15" customHeight="1" x14ac:dyDescent="0.3">
      <c r="A288" s="5">
        <f>[1]Intermediate!A288</f>
        <v>2000048011</v>
      </c>
      <c r="B288" s="6">
        <f>VLOOKUP($D288,'[1]Counties Systems Crosswalk'!C:E,3)</f>
        <v>11</v>
      </c>
      <c r="C288" s="7" t="str">
        <f>VLOOKUP($A288,[1]Intermediate!A:T,3)</f>
        <v>APPALCART</v>
      </c>
      <c r="D288" s="7">
        <f>VLOOKUP($C288,[1]Claims!A:B,2,FALSE)</f>
        <v>1006</v>
      </c>
      <c r="E288" t="str">
        <f>VLOOKUP($D288,'[1]Counties Systems Crosswalk'!C:D,2)</f>
        <v>Watauga</v>
      </c>
      <c r="F288" t="str">
        <f>VLOOKUP($A288,[1]Intermediate!A:T,5)</f>
        <v>P2022_5311_OPERATING</v>
      </c>
      <c r="G288" s="8">
        <f>VLOOKUP($A288,[1]Intermediate!A:T,10)</f>
        <v>424438</v>
      </c>
      <c r="H288" s="8">
        <f>VLOOKUP($A288,[1]Intermediate!A:T,10)*[1]Intermediate!Q288/100</f>
        <v>212219</v>
      </c>
      <c r="I288" s="8">
        <f>VLOOKUP($A288,[1]Intermediate!A:T,10)*[1]Intermediate!R288/100</f>
        <v>0</v>
      </c>
      <c r="J288" s="8">
        <f>VLOOKUP($A288,[1]Intermediate!A:T,10)*[1]Intermediate!S288/100</f>
        <v>212219</v>
      </c>
      <c r="K288" t="str">
        <f t="shared" si="16"/>
        <v>OPERATING</v>
      </c>
      <c r="L288" s="9">
        <f>VLOOKUP($A288,[1]Intermediate!A:T,2)</f>
        <v>44368</v>
      </c>
      <c r="M288" t="str">
        <f t="shared" si="17"/>
        <v>FEDERAL</v>
      </c>
      <c r="N288" s="10">
        <f t="shared" si="18"/>
        <v>0.5</v>
      </c>
      <c r="O288" s="10">
        <f t="shared" si="18"/>
        <v>0</v>
      </c>
      <c r="P288" s="10">
        <f t="shared" si="18"/>
        <v>0.5</v>
      </c>
      <c r="Q288" s="11">
        <f t="shared" si="19"/>
        <v>424438</v>
      </c>
    </row>
    <row r="289" spans="1:17" ht="15" customHeight="1" x14ac:dyDescent="0.3">
      <c r="A289" s="5">
        <f>[1]Intermediate!A289</f>
        <v>2000048018</v>
      </c>
      <c r="B289" s="6">
        <f>VLOOKUP($D289,'[1]Counties Systems Crosswalk'!C:E,3)</f>
        <v>11</v>
      </c>
      <c r="C289" s="7" t="str">
        <f>VLOOKUP($A289,[1]Intermediate!A:T,3)</f>
        <v>ALLEGHANY COUNTY</v>
      </c>
      <c r="D289" s="7">
        <f>VLOOKUP($C289,[1]Claims!A:B,2,FALSE)</f>
        <v>1004</v>
      </c>
      <c r="E289" t="str">
        <f>VLOOKUP($D289,'[1]Counties Systems Crosswalk'!C:D,2)</f>
        <v>Alleghany</v>
      </c>
      <c r="F289" t="str">
        <f>VLOOKUP($A289,[1]Intermediate!A:T,5)</f>
        <v>P2022_5311_ADMIN</v>
      </c>
      <c r="G289" s="8">
        <f>VLOOKUP($A289,[1]Intermediate!A:T,10)</f>
        <v>94225</v>
      </c>
      <c r="H289" s="8">
        <f>VLOOKUP($A289,[1]Intermediate!A:T,10)*[1]Intermediate!Q289/100</f>
        <v>75380</v>
      </c>
      <c r="I289" s="8">
        <f>VLOOKUP($A289,[1]Intermediate!A:T,10)*[1]Intermediate!R289/100</f>
        <v>4711.25</v>
      </c>
      <c r="J289" s="8">
        <f>VLOOKUP($A289,[1]Intermediate!A:T,10)*[1]Intermediate!S289/100</f>
        <v>14133.75</v>
      </c>
      <c r="K289" t="str">
        <f t="shared" si="16"/>
        <v/>
      </c>
      <c r="L289" s="9">
        <f>VLOOKUP($A289,[1]Intermediate!A:T,2)</f>
        <v>44368</v>
      </c>
      <c r="M289" t="str">
        <f t="shared" si="17"/>
        <v>BOTH</v>
      </c>
      <c r="N289" s="10">
        <f t="shared" si="18"/>
        <v>0.8</v>
      </c>
      <c r="O289" s="10">
        <f t="shared" si="18"/>
        <v>0.05</v>
      </c>
      <c r="P289" s="10">
        <f t="shared" si="18"/>
        <v>0.15</v>
      </c>
      <c r="Q289" s="11">
        <f t="shared" si="19"/>
        <v>94225</v>
      </c>
    </row>
    <row r="290" spans="1:17" ht="15" customHeight="1" x14ac:dyDescent="0.3">
      <c r="A290" s="5">
        <f>[1]Intermediate!A290</f>
        <v>2000048019</v>
      </c>
      <c r="B290" s="6">
        <f>VLOOKUP($D290,'[1]Counties Systems Crosswalk'!C:E,3)</f>
        <v>3</v>
      </c>
      <c r="C290" s="7" t="str">
        <f>VLOOKUP($A290,[1]Intermediate!A:T,3)</f>
        <v>BRUNSWICK TRANSIT SYSTEM INC</v>
      </c>
      <c r="D290" s="7">
        <f>VLOOKUP($C290,[1]Claims!A:B,2,FALSE)</f>
        <v>1011</v>
      </c>
      <c r="E290" t="str">
        <f>VLOOKUP($D290,'[1]Counties Systems Crosswalk'!C:D,2)</f>
        <v>Brunswick</v>
      </c>
      <c r="F290" t="str">
        <f>VLOOKUP($A290,[1]Intermediate!A:T,5)</f>
        <v>P2022_5311_ADMIN</v>
      </c>
      <c r="G290" s="8">
        <f>VLOOKUP($A290,[1]Intermediate!A:T,10)</f>
        <v>219618</v>
      </c>
      <c r="H290" s="8">
        <f>VLOOKUP($A290,[1]Intermediate!A:T,10)*[1]Intermediate!Q290/100</f>
        <v>175694.4</v>
      </c>
      <c r="I290" s="8">
        <f>VLOOKUP($A290,[1]Intermediate!A:T,10)*[1]Intermediate!R290/100</f>
        <v>10980.9</v>
      </c>
      <c r="J290" s="8">
        <f>VLOOKUP($A290,[1]Intermediate!A:T,10)*[1]Intermediate!S290/100</f>
        <v>32942.699999999997</v>
      </c>
      <c r="K290" t="str">
        <f t="shared" si="16"/>
        <v/>
      </c>
      <c r="L290" s="9">
        <f>VLOOKUP($A290,[1]Intermediate!A:T,2)</f>
        <v>44368</v>
      </c>
      <c r="M290" t="str">
        <f t="shared" si="17"/>
        <v>BOTH</v>
      </c>
      <c r="N290" s="10">
        <f t="shared" si="18"/>
        <v>0.79999999999999993</v>
      </c>
      <c r="O290" s="10">
        <f t="shared" si="18"/>
        <v>4.9999999999999996E-2</v>
      </c>
      <c r="P290" s="10">
        <f t="shared" si="18"/>
        <v>0.15</v>
      </c>
      <c r="Q290" s="11">
        <f t="shared" si="19"/>
        <v>219618</v>
      </c>
    </row>
    <row r="291" spans="1:17" ht="15" customHeight="1" x14ac:dyDescent="0.3">
      <c r="A291" s="5">
        <f>[1]Intermediate!A291</f>
        <v>2000048020</v>
      </c>
      <c r="B291" s="6">
        <f>VLOOKUP($D291,'[1]Counties Systems Crosswalk'!C:E,3)</f>
        <v>14</v>
      </c>
      <c r="C291" s="7" t="str">
        <f>VLOOKUP($A291,[1]Intermediate!A:T,3)</f>
        <v>SWAIN COUNTY FOCAL POINT</v>
      </c>
      <c r="D291" s="7">
        <f>VLOOKUP($C291,[1]Claims!A:B,2,FALSE)</f>
        <v>1066</v>
      </c>
      <c r="E291" t="str">
        <f>VLOOKUP($D291,'[1]Counties Systems Crosswalk'!C:D,2)</f>
        <v>Swain</v>
      </c>
      <c r="F291" t="str">
        <f>VLOOKUP($A291,[1]Intermediate!A:T,5)</f>
        <v>P2022_5311_ADMIN</v>
      </c>
      <c r="G291" s="8">
        <f>VLOOKUP($A291,[1]Intermediate!A:T,10)</f>
        <v>86132</v>
      </c>
      <c r="H291" s="8">
        <f>VLOOKUP($A291,[1]Intermediate!A:T,10)*[1]Intermediate!Q291/100</f>
        <v>68905.600000000006</v>
      </c>
      <c r="I291" s="8">
        <f>VLOOKUP($A291,[1]Intermediate!A:T,10)*[1]Intermediate!R291/100</f>
        <v>4306.6000000000004</v>
      </c>
      <c r="J291" s="8">
        <f>VLOOKUP($A291,[1]Intermediate!A:T,10)*[1]Intermediate!S291/100</f>
        <v>12919.8</v>
      </c>
      <c r="K291" t="str">
        <f t="shared" si="16"/>
        <v/>
      </c>
      <c r="L291" s="9">
        <f>VLOOKUP($A291,[1]Intermediate!A:T,2)</f>
        <v>44368</v>
      </c>
      <c r="M291" t="str">
        <f t="shared" si="17"/>
        <v>BOTH</v>
      </c>
      <c r="N291" s="10">
        <f t="shared" si="18"/>
        <v>0.8</v>
      </c>
      <c r="O291" s="10">
        <f t="shared" si="18"/>
        <v>0.05</v>
      </c>
      <c r="P291" s="10">
        <f t="shared" si="18"/>
        <v>0.15</v>
      </c>
      <c r="Q291" s="11">
        <f t="shared" si="19"/>
        <v>86132.000000000015</v>
      </c>
    </row>
    <row r="292" spans="1:17" ht="15" customHeight="1" x14ac:dyDescent="0.3">
      <c r="A292" s="5">
        <f>[1]Intermediate!A292</f>
        <v>2000048022</v>
      </c>
      <c r="B292" s="6">
        <f>VLOOKUP($D292,'[1]Counties Systems Crosswalk'!C:E,3)</f>
        <v>14</v>
      </c>
      <c r="C292" s="7" t="str">
        <f>VLOOKUP($A292,[1]Intermediate!A:T,3)</f>
        <v>CHEROKEE COUNTY</v>
      </c>
      <c r="D292" s="7">
        <f>VLOOKUP($C292,[1]Claims!A:B,2,FALSE)</f>
        <v>1017</v>
      </c>
      <c r="E292" t="str">
        <f>VLOOKUP($D292,'[1]Counties Systems Crosswalk'!C:D,2)</f>
        <v>Cherokee</v>
      </c>
      <c r="F292" t="str">
        <f>VLOOKUP($A292,[1]Intermediate!A:T,5)</f>
        <v>P2022_5311_ADMIN</v>
      </c>
      <c r="G292" s="8">
        <f>VLOOKUP($A292,[1]Intermediate!A:T,10)</f>
        <v>146990</v>
      </c>
      <c r="H292" s="8">
        <f>VLOOKUP($A292,[1]Intermediate!A:T,10)*[1]Intermediate!Q292/100</f>
        <v>117592</v>
      </c>
      <c r="I292" s="8">
        <f>VLOOKUP($A292,[1]Intermediate!A:T,10)*[1]Intermediate!R292/100</f>
        <v>7349.5</v>
      </c>
      <c r="J292" s="8">
        <f>VLOOKUP($A292,[1]Intermediate!A:T,10)*[1]Intermediate!S292/100</f>
        <v>22048.5</v>
      </c>
      <c r="K292" t="str">
        <f t="shared" si="16"/>
        <v/>
      </c>
      <c r="L292" s="9">
        <f>VLOOKUP($A292,[1]Intermediate!A:T,2)</f>
        <v>44368</v>
      </c>
      <c r="M292" t="str">
        <f t="shared" si="17"/>
        <v>BOTH</v>
      </c>
      <c r="N292" s="10">
        <f t="shared" si="18"/>
        <v>0.8</v>
      </c>
      <c r="O292" s="10">
        <f t="shared" si="18"/>
        <v>0.05</v>
      </c>
      <c r="P292" s="10">
        <f t="shared" si="18"/>
        <v>0.15</v>
      </c>
      <c r="Q292" s="11">
        <f t="shared" si="19"/>
        <v>146990</v>
      </c>
    </row>
    <row r="293" spans="1:17" ht="15" customHeight="1" x14ac:dyDescent="0.3">
      <c r="A293" s="5">
        <f>[1]Intermediate!A293</f>
        <v>2000048024</v>
      </c>
      <c r="B293" s="6">
        <f>VLOOKUP($D293,'[1]Counties Systems Crosswalk'!C:E,3)</f>
        <v>5</v>
      </c>
      <c r="C293" s="7" t="str">
        <f>VLOOKUP($A293,[1]Intermediate!A:T,3)</f>
        <v>PERSON COUNTY</v>
      </c>
      <c r="D293" s="7">
        <f>VLOOKUP($C293,[1]Claims!A:B,2,FALSE)</f>
        <v>1055</v>
      </c>
      <c r="E293" t="str">
        <f>VLOOKUP($D293,'[1]Counties Systems Crosswalk'!C:D,2)</f>
        <v>Person</v>
      </c>
      <c r="F293" t="str">
        <f>VLOOKUP($A293,[1]Intermediate!A:T,5)</f>
        <v>P2022_5311_ADMIN</v>
      </c>
      <c r="G293" s="8">
        <f>VLOOKUP($A293,[1]Intermediate!A:T,10)</f>
        <v>158629</v>
      </c>
      <c r="H293" s="8">
        <f>VLOOKUP($A293,[1]Intermediate!A:T,10)*[1]Intermediate!Q293/100</f>
        <v>126903.2</v>
      </c>
      <c r="I293" s="8">
        <f>VLOOKUP($A293,[1]Intermediate!A:T,10)*[1]Intermediate!R293/100</f>
        <v>7931.45</v>
      </c>
      <c r="J293" s="8">
        <f>VLOOKUP($A293,[1]Intermediate!A:T,10)*[1]Intermediate!S293/100</f>
        <v>23794.35</v>
      </c>
      <c r="K293" t="str">
        <f t="shared" si="16"/>
        <v/>
      </c>
      <c r="L293" s="9">
        <f>VLOOKUP($A293,[1]Intermediate!A:T,2)</f>
        <v>44368</v>
      </c>
      <c r="M293" t="str">
        <f t="shared" si="17"/>
        <v>BOTH</v>
      </c>
      <c r="N293" s="10">
        <f t="shared" si="18"/>
        <v>0.79999999999999993</v>
      </c>
      <c r="O293" s="10">
        <f t="shared" si="18"/>
        <v>4.9999999999999996E-2</v>
      </c>
      <c r="P293" s="10">
        <f t="shared" si="18"/>
        <v>0.15</v>
      </c>
      <c r="Q293" s="11">
        <f t="shared" si="19"/>
        <v>158629</v>
      </c>
    </row>
    <row r="294" spans="1:17" ht="15" customHeight="1" x14ac:dyDescent="0.3">
      <c r="A294" s="5">
        <f>[1]Intermediate!A294</f>
        <v>2000048025</v>
      </c>
      <c r="B294" s="6">
        <f>VLOOKUP($D294,'[1]Counties Systems Crosswalk'!C:E,3)</f>
        <v>6</v>
      </c>
      <c r="C294" s="7" t="str">
        <f>VLOOKUP($A294,[1]Intermediate!A:T,3)</f>
        <v>ROBESON COUNTY</v>
      </c>
      <c r="D294" s="7">
        <f>VLOOKUP($C294,[1]Claims!A:B,2,FALSE)</f>
        <v>1060</v>
      </c>
      <c r="E294" t="str">
        <f>VLOOKUP($D294,'[1]Counties Systems Crosswalk'!C:D,2)</f>
        <v>Robeson</v>
      </c>
      <c r="F294" t="str">
        <f>VLOOKUP($A294,[1]Intermediate!A:T,5)</f>
        <v>P2022_5311_ADMIN</v>
      </c>
      <c r="G294" s="8">
        <f>VLOOKUP($A294,[1]Intermediate!A:T,10)</f>
        <v>381750</v>
      </c>
      <c r="H294" s="8">
        <f>VLOOKUP($A294,[1]Intermediate!A:T,10)*[1]Intermediate!Q294/100</f>
        <v>305400</v>
      </c>
      <c r="I294" s="8">
        <f>VLOOKUP($A294,[1]Intermediate!A:T,10)*[1]Intermediate!R294/100</f>
        <v>19087.5</v>
      </c>
      <c r="J294" s="8">
        <f>VLOOKUP($A294,[1]Intermediate!A:T,10)*[1]Intermediate!S294/100</f>
        <v>57262.5</v>
      </c>
      <c r="K294" t="str">
        <f t="shared" si="16"/>
        <v/>
      </c>
      <c r="L294" s="9">
        <f>VLOOKUP($A294,[1]Intermediate!A:T,2)</f>
        <v>44368</v>
      </c>
      <c r="M294" t="str">
        <f t="shared" si="17"/>
        <v>BOTH</v>
      </c>
      <c r="N294" s="10">
        <f t="shared" si="18"/>
        <v>0.8</v>
      </c>
      <c r="O294" s="10">
        <f t="shared" si="18"/>
        <v>0.05</v>
      </c>
      <c r="P294" s="10">
        <f t="shared" si="18"/>
        <v>0.15</v>
      </c>
      <c r="Q294" s="11">
        <f t="shared" si="19"/>
        <v>381750</v>
      </c>
    </row>
    <row r="295" spans="1:17" ht="15" customHeight="1" x14ac:dyDescent="0.3">
      <c r="A295" s="5">
        <f>[1]Intermediate!A295</f>
        <v>2000048026</v>
      </c>
      <c r="B295" s="6">
        <f>VLOOKUP($D295,'[1]Counties Systems Crosswalk'!C:E,3)</f>
        <v>4</v>
      </c>
      <c r="C295" s="7" t="str">
        <f>VLOOKUP($A295,[1]Intermediate!A:T,3)</f>
        <v>COMMUNITY AND SENIOR SERVICES OF</v>
      </c>
      <c r="D295" s="7">
        <f>VLOOKUP($C295,[1]Claims!A:B,2,FALSE)</f>
        <v>1023</v>
      </c>
      <c r="E295" t="str">
        <f>VLOOKUP($D295,'[1]Counties Systems Crosswalk'!C:D,2)</f>
        <v>Johnston</v>
      </c>
      <c r="F295" t="str">
        <f>VLOOKUP($A295,[1]Intermediate!A:T,5)</f>
        <v>P2022_5311_ADMIN</v>
      </c>
      <c r="G295" s="8">
        <f>VLOOKUP($A295,[1]Intermediate!A:T,10)</f>
        <v>399275</v>
      </c>
      <c r="H295" s="8">
        <f>VLOOKUP($A295,[1]Intermediate!A:T,10)*[1]Intermediate!Q295/100</f>
        <v>319420</v>
      </c>
      <c r="I295" s="8">
        <f>VLOOKUP($A295,[1]Intermediate!A:T,10)*[1]Intermediate!R295/100</f>
        <v>19963.75</v>
      </c>
      <c r="J295" s="8">
        <f>VLOOKUP($A295,[1]Intermediate!A:T,10)*[1]Intermediate!S295/100</f>
        <v>59891.25</v>
      </c>
      <c r="K295" t="str">
        <f t="shared" si="16"/>
        <v/>
      </c>
      <c r="L295" s="9">
        <f>VLOOKUP($A295,[1]Intermediate!A:T,2)</f>
        <v>44368</v>
      </c>
      <c r="M295" t="str">
        <f t="shared" si="17"/>
        <v>BOTH</v>
      </c>
      <c r="N295" s="10">
        <f t="shared" si="18"/>
        <v>0.8</v>
      </c>
      <c r="O295" s="10">
        <f t="shared" si="18"/>
        <v>0.05</v>
      </c>
      <c r="P295" s="10">
        <f t="shared" si="18"/>
        <v>0.15</v>
      </c>
      <c r="Q295" s="11">
        <f t="shared" si="19"/>
        <v>399275</v>
      </c>
    </row>
    <row r="296" spans="1:17" ht="15" customHeight="1" x14ac:dyDescent="0.3">
      <c r="A296" s="5">
        <f>[1]Intermediate!A296</f>
        <v>2000048027</v>
      </c>
      <c r="B296" s="6">
        <f>VLOOKUP($D296,'[1]Counties Systems Crosswalk'!C:E,3)</f>
        <v>13</v>
      </c>
      <c r="C296" s="7" t="str">
        <f>VLOOKUP($A296,[1]Intermediate!A:T,3)</f>
        <v>RUTHERFORD COUNTY</v>
      </c>
      <c r="D296" s="7">
        <f>VLOOKUP($C296,[1]Claims!A:B,2,FALSE)</f>
        <v>1062</v>
      </c>
      <c r="E296" t="str">
        <f>VLOOKUP($D296,'[1]Counties Systems Crosswalk'!C:D,2)</f>
        <v>Rutherford</v>
      </c>
      <c r="F296" t="str">
        <f>VLOOKUP($A296,[1]Intermediate!A:T,5)</f>
        <v>P2022_5311_ADMIN</v>
      </c>
      <c r="G296" s="8">
        <f>VLOOKUP($A296,[1]Intermediate!A:T,10)</f>
        <v>242313</v>
      </c>
      <c r="H296" s="8">
        <f>VLOOKUP($A296,[1]Intermediate!A:T,10)*[1]Intermediate!Q296/100</f>
        <v>193850.4</v>
      </c>
      <c r="I296" s="8">
        <f>VLOOKUP($A296,[1]Intermediate!A:T,10)*[1]Intermediate!R296/100</f>
        <v>12115.65</v>
      </c>
      <c r="J296" s="8">
        <f>VLOOKUP($A296,[1]Intermediate!A:T,10)*[1]Intermediate!S296/100</f>
        <v>36346.949999999997</v>
      </c>
      <c r="K296" t="str">
        <f t="shared" si="16"/>
        <v/>
      </c>
      <c r="L296" s="9">
        <f>VLOOKUP($A296,[1]Intermediate!A:T,2)</f>
        <v>44368</v>
      </c>
      <c r="M296" t="str">
        <f t="shared" si="17"/>
        <v>BOTH</v>
      </c>
      <c r="N296" s="10">
        <f t="shared" si="18"/>
        <v>0.79999999999999993</v>
      </c>
      <c r="O296" s="10">
        <f t="shared" si="18"/>
        <v>4.9999999999999996E-2</v>
      </c>
      <c r="P296" s="10">
        <f t="shared" si="18"/>
        <v>0.15</v>
      </c>
      <c r="Q296" s="11">
        <f t="shared" si="19"/>
        <v>242313</v>
      </c>
    </row>
    <row r="297" spans="1:17" ht="15" customHeight="1" x14ac:dyDescent="0.3">
      <c r="A297" s="5">
        <f>[1]Intermediate!A297</f>
        <v>2000048028</v>
      </c>
      <c r="B297" s="6">
        <f>VLOOKUP($D297,'[1]Counties Systems Crosswalk'!C:E,3)</f>
        <v>3</v>
      </c>
      <c r="C297" s="7" t="str">
        <f>VLOOKUP($A297,[1]Intermediate!A:T,3)</f>
        <v>SAMPSON COUNTY</v>
      </c>
      <c r="D297" s="7">
        <f>VLOOKUP($C297,[1]Claims!A:B,2,FALSE)</f>
        <v>1063</v>
      </c>
      <c r="E297" t="str">
        <f>VLOOKUP($D297,'[1]Counties Systems Crosswalk'!C:D,2)</f>
        <v>Sampson</v>
      </c>
      <c r="F297" t="str">
        <f>VLOOKUP($A297,[1]Intermediate!A:T,5)</f>
        <v>P2022_5311_ADMIN</v>
      </c>
      <c r="G297" s="8">
        <f>VLOOKUP($A297,[1]Intermediate!A:T,10)</f>
        <v>204707</v>
      </c>
      <c r="H297" s="8">
        <f>VLOOKUP($A297,[1]Intermediate!A:T,10)*[1]Intermediate!Q297/100</f>
        <v>163765.6</v>
      </c>
      <c r="I297" s="8">
        <f>VLOOKUP($A297,[1]Intermediate!A:T,10)*[1]Intermediate!R297/100</f>
        <v>10235.35</v>
      </c>
      <c r="J297" s="8">
        <f>VLOOKUP($A297,[1]Intermediate!A:T,10)*[1]Intermediate!S297/100</f>
        <v>30706.05</v>
      </c>
      <c r="K297" t="str">
        <f t="shared" si="16"/>
        <v/>
      </c>
      <c r="L297" s="9">
        <f>VLOOKUP($A297,[1]Intermediate!A:T,2)</f>
        <v>44368</v>
      </c>
      <c r="M297" t="str">
        <f t="shared" si="17"/>
        <v>BOTH</v>
      </c>
      <c r="N297" s="10">
        <f t="shared" si="18"/>
        <v>0.8</v>
      </c>
      <c r="O297" s="10">
        <f t="shared" si="18"/>
        <v>0.05</v>
      </c>
      <c r="P297" s="10">
        <f t="shared" si="18"/>
        <v>0.15</v>
      </c>
      <c r="Q297" s="11">
        <f t="shared" si="19"/>
        <v>204707</v>
      </c>
    </row>
    <row r="298" spans="1:17" ht="15" customHeight="1" x14ac:dyDescent="0.3">
      <c r="A298" s="5">
        <f>[1]Intermediate!A298</f>
        <v>2000048029</v>
      </c>
      <c r="B298" s="6">
        <f>VLOOKUP($D298,'[1]Counties Systems Crosswalk'!C:E,3)</f>
        <v>3</v>
      </c>
      <c r="C298" s="7" t="str">
        <f>VLOOKUP($A298,[1]Intermediate!A:T,3)</f>
        <v>SAMPSON COUNTY</v>
      </c>
      <c r="D298" s="7">
        <f>VLOOKUP($C298,[1]Claims!A:B,2,FALSE)</f>
        <v>1063</v>
      </c>
      <c r="E298" t="str">
        <f>VLOOKUP($D298,'[1]Counties Systems Crosswalk'!C:D,2)</f>
        <v>Sampson</v>
      </c>
      <c r="F298" t="str">
        <f>VLOOKUP($A298,[1]Intermediate!A:T,5)</f>
        <v>P2022_RURAL EXP VEHICLES</v>
      </c>
      <c r="G298" s="8">
        <f>VLOOKUP($A298,[1]Intermediate!A:T,10)</f>
        <v>264000</v>
      </c>
      <c r="H298" s="8">
        <f>VLOOKUP($A298,[1]Intermediate!A:T,10)*[1]Intermediate!Q298/100</f>
        <v>211200</v>
      </c>
      <c r="I298" s="8">
        <f>VLOOKUP($A298,[1]Intermediate!A:T,10)*[1]Intermediate!R298/100</f>
        <v>0</v>
      </c>
      <c r="J298" s="8">
        <f>VLOOKUP($A298,[1]Intermediate!A:T,10)*[1]Intermediate!S298/100</f>
        <v>52800</v>
      </c>
      <c r="K298" t="str">
        <f t="shared" si="16"/>
        <v/>
      </c>
      <c r="L298" s="9">
        <f>VLOOKUP($A298,[1]Intermediate!A:T,2)</f>
        <v>44368</v>
      </c>
      <c r="M298" t="str">
        <f t="shared" si="17"/>
        <v>FEDERAL</v>
      </c>
      <c r="N298" s="10">
        <f t="shared" si="18"/>
        <v>0.8</v>
      </c>
      <c r="O298" s="10">
        <f t="shared" si="18"/>
        <v>0</v>
      </c>
      <c r="P298" s="10">
        <f t="shared" si="18"/>
        <v>0.2</v>
      </c>
      <c r="Q298" s="11">
        <f t="shared" si="19"/>
        <v>264000</v>
      </c>
    </row>
    <row r="299" spans="1:17" ht="15" customHeight="1" x14ac:dyDescent="0.3">
      <c r="A299" s="5">
        <f>[1]Intermediate!A299</f>
        <v>2000048123</v>
      </c>
      <c r="B299" s="6">
        <f>VLOOKUP($D299,'[1]Counties Systems Crosswalk'!C:E,3)</f>
        <v>6</v>
      </c>
      <c r="C299" s="7" t="str">
        <f>VLOOKUP($A299,[1]Intermediate!A:T,3)</f>
        <v>ROBESON COUNTY</v>
      </c>
      <c r="D299" s="7">
        <f>VLOOKUP($C299,[1]Claims!A:B,2,FALSE)</f>
        <v>1060</v>
      </c>
      <c r="E299" t="str">
        <f>VLOOKUP($D299,'[1]Counties Systems Crosswalk'!C:D,2)</f>
        <v>Robeson</v>
      </c>
      <c r="F299" t="str">
        <f>VLOOKUP($A299,[1]Intermediate!A:T,5)</f>
        <v>P2022_CAPITAL</v>
      </c>
      <c r="G299" s="8">
        <f>VLOOKUP($A299,[1]Intermediate!A:T,10)</f>
        <v>6207</v>
      </c>
      <c r="H299" s="8">
        <f>VLOOKUP($A299,[1]Intermediate!A:T,10)*[1]Intermediate!Q299/100</f>
        <v>4965.6000000000004</v>
      </c>
      <c r="I299" s="8">
        <f>VLOOKUP($A299,[1]Intermediate!A:T,10)*[1]Intermediate!R299/100</f>
        <v>620.70000000000005</v>
      </c>
      <c r="J299" s="8">
        <f>VLOOKUP($A299,[1]Intermediate!A:T,10)*[1]Intermediate!S299/100</f>
        <v>620.70000000000005</v>
      </c>
      <c r="K299" t="str">
        <f t="shared" si="16"/>
        <v>CAPITAL</v>
      </c>
      <c r="L299" s="9">
        <f>VLOOKUP($A299,[1]Intermediate!A:T,2)</f>
        <v>44370</v>
      </c>
      <c r="M299" t="str">
        <f t="shared" si="17"/>
        <v>BOTH</v>
      </c>
      <c r="N299" s="10">
        <f t="shared" si="18"/>
        <v>0.8</v>
      </c>
      <c r="O299" s="10">
        <f t="shared" si="18"/>
        <v>0.1</v>
      </c>
      <c r="P299" s="10">
        <f t="shared" si="18"/>
        <v>0.1</v>
      </c>
      <c r="Q299" s="11">
        <f t="shared" si="19"/>
        <v>6207</v>
      </c>
    </row>
    <row r="300" spans="1:17" ht="15" customHeight="1" x14ac:dyDescent="0.3">
      <c r="A300" s="5">
        <f>[1]Intermediate!A300</f>
        <v>2000048124</v>
      </c>
      <c r="B300" s="6">
        <f>VLOOKUP($D300,'[1]Counties Systems Crosswalk'!C:E,3)</f>
        <v>6</v>
      </c>
      <c r="C300" s="7" t="str">
        <f>VLOOKUP($A300,[1]Intermediate!A:T,3)</f>
        <v>ROBESON COUNTY</v>
      </c>
      <c r="D300" s="7">
        <f>VLOOKUP($C300,[1]Claims!A:B,2,FALSE)</f>
        <v>1060</v>
      </c>
      <c r="E300" t="str">
        <f>VLOOKUP($D300,'[1]Counties Systems Crosswalk'!C:D,2)</f>
        <v>Robeson</v>
      </c>
      <c r="F300" t="str">
        <f>VLOOKUP($A300,[1]Intermediate!A:T,5)</f>
        <v>P2022_CAPITAL</v>
      </c>
      <c r="G300" s="8">
        <f>VLOOKUP($A300,[1]Intermediate!A:T,10)</f>
        <v>136800</v>
      </c>
      <c r="H300" s="8">
        <f>VLOOKUP($A300,[1]Intermediate!A:T,10)*[1]Intermediate!Q300/100</f>
        <v>109440</v>
      </c>
      <c r="I300" s="8">
        <f>VLOOKUP($A300,[1]Intermediate!A:T,10)*[1]Intermediate!R300/100</f>
        <v>13680</v>
      </c>
      <c r="J300" s="8">
        <f>VLOOKUP($A300,[1]Intermediate!A:T,10)*[1]Intermediate!S300/100</f>
        <v>13680</v>
      </c>
      <c r="K300" t="str">
        <f t="shared" si="16"/>
        <v>CAPITAL</v>
      </c>
      <c r="L300" s="9">
        <f>VLOOKUP($A300,[1]Intermediate!A:T,2)</f>
        <v>44370</v>
      </c>
      <c r="M300" t="str">
        <f t="shared" si="17"/>
        <v>BOTH</v>
      </c>
      <c r="N300" s="10">
        <f t="shared" si="18"/>
        <v>0.8</v>
      </c>
      <c r="O300" s="10">
        <f t="shared" si="18"/>
        <v>0.1</v>
      </c>
      <c r="P300" s="10">
        <f t="shared" si="18"/>
        <v>0.1</v>
      </c>
      <c r="Q300" s="11">
        <f t="shared" si="19"/>
        <v>136800</v>
      </c>
    </row>
    <row r="301" spans="1:17" ht="15" customHeight="1" x14ac:dyDescent="0.3">
      <c r="A301" s="5">
        <f>[1]Intermediate!A301</f>
        <v>2000048125</v>
      </c>
      <c r="B301" s="6">
        <f>VLOOKUP($D301,'[1]Counties Systems Crosswalk'!C:E,3)</f>
        <v>1</v>
      </c>
      <c r="C301" s="7" t="str">
        <f>VLOOKUP($A301,[1]Intermediate!A:T,3)</f>
        <v>ALBEMARLE REGIONAL HEALTH SERVICES</v>
      </c>
      <c r="D301" s="7">
        <f>VLOOKUP($C301,[1]Claims!A:B,2,FALSE)</f>
        <v>1003</v>
      </c>
      <c r="E301" t="str">
        <f>VLOOKUP($D301,'[1]Counties Systems Crosswalk'!C:D,2)</f>
        <v>Camden, Chowan, Currituck, Pasquotank, Perquimins</v>
      </c>
      <c r="F301" t="str">
        <f>VLOOKUP($A301,[1]Intermediate!A:T,5)</f>
        <v>P2022_CAPITAL</v>
      </c>
      <c r="G301" s="8">
        <f>VLOOKUP($A301,[1]Intermediate!A:T,10)</f>
        <v>118063</v>
      </c>
      <c r="H301" s="8">
        <f>VLOOKUP($A301,[1]Intermediate!A:T,10)*[1]Intermediate!Q301/100</f>
        <v>94450.4</v>
      </c>
      <c r="I301" s="8">
        <f>VLOOKUP($A301,[1]Intermediate!A:T,10)*[1]Intermediate!R301/100</f>
        <v>11806.3</v>
      </c>
      <c r="J301" s="8">
        <f>VLOOKUP($A301,[1]Intermediate!A:T,10)*[1]Intermediate!S301/100</f>
        <v>11806.3</v>
      </c>
      <c r="K301" t="str">
        <f t="shared" si="16"/>
        <v>CAPITAL</v>
      </c>
      <c r="L301" s="9">
        <f>VLOOKUP($A301,[1]Intermediate!A:T,2)</f>
        <v>44370</v>
      </c>
      <c r="M301" t="str">
        <f t="shared" si="17"/>
        <v>BOTH</v>
      </c>
      <c r="N301" s="10">
        <f t="shared" si="18"/>
        <v>0.79999999999999993</v>
      </c>
      <c r="O301" s="10">
        <f t="shared" si="18"/>
        <v>9.9999999999999992E-2</v>
      </c>
      <c r="P301" s="10">
        <f t="shared" si="18"/>
        <v>9.9999999999999992E-2</v>
      </c>
      <c r="Q301" s="11">
        <f t="shared" si="19"/>
        <v>118063</v>
      </c>
    </row>
    <row r="302" spans="1:17" ht="15" customHeight="1" x14ac:dyDescent="0.3">
      <c r="A302" s="5">
        <f>[1]Intermediate!A302</f>
        <v>2000048126</v>
      </c>
      <c r="B302" s="6">
        <f>VLOOKUP($D302,'[1]Counties Systems Crosswalk'!C:E,3)</f>
        <v>1</v>
      </c>
      <c r="C302" s="7" t="str">
        <f>VLOOKUP($A302,[1]Intermediate!A:T,3)</f>
        <v>ALBEMARLE REGIONAL HEALTH SERVICES</v>
      </c>
      <c r="D302" s="7">
        <f>VLOOKUP($C302,[1]Claims!A:B,2,FALSE)</f>
        <v>1003</v>
      </c>
      <c r="E302" t="str">
        <f>VLOOKUP($D302,'[1]Counties Systems Crosswalk'!C:D,2)</f>
        <v>Camden, Chowan, Currituck, Pasquotank, Perquimins</v>
      </c>
      <c r="F302" t="str">
        <f>VLOOKUP($A302,[1]Intermediate!A:T,5)</f>
        <v>P2022_CAPITAL</v>
      </c>
      <c r="G302" s="8">
        <f>VLOOKUP($A302,[1]Intermediate!A:T,10)</f>
        <v>170910</v>
      </c>
      <c r="H302" s="8">
        <f>VLOOKUP($A302,[1]Intermediate!A:T,10)*[1]Intermediate!Q302/100</f>
        <v>136728</v>
      </c>
      <c r="I302" s="8">
        <f>VLOOKUP($A302,[1]Intermediate!A:T,10)*[1]Intermediate!R302/100</f>
        <v>17091</v>
      </c>
      <c r="J302" s="8">
        <f>VLOOKUP($A302,[1]Intermediate!A:T,10)*[1]Intermediate!S302/100</f>
        <v>17091</v>
      </c>
      <c r="K302" t="str">
        <f t="shared" si="16"/>
        <v>CAPITAL</v>
      </c>
      <c r="L302" s="9">
        <f>VLOOKUP($A302,[1]Intermediate!A:T,2)</f>
        <v>44370</v>
      </c>
      <c r="M302" t="str">
        <f t="shared" si="17"/>
        <v>BOTH</v>
      </c>
      <c r="N302" s="10">
        <f t="shared" si="18"/>
        <v>0.8</v>
      </c>
      <c r="O302" s="10">
        <f t="shared" si="18"/>
        <v>0.1</v>
      </c>
      <c r="P302" s="10">
        <f t="shared" si="18"/>
        <v>0.1</v>
      </c>
      <c r="Q302" s="11">
        <f t="shared" si="19"/>
        <v>170910</v>
      </c>
    </row>
    <row r="303" spans="1:17" ht="15" customHeight="1" x14ac:dyDescent="0.3">
      <c r="A303" s="5">
        <f>[1]Intermediate!A303</f>
        <v>2000048127</v>
      </c>
      <c r="B303" s="6" t="str">
        <f>VLOOKUP($D303,'[1]Counties Systems Crosswalk'!C:E,3)</f>
        <v>1, 4</v>
      </c>
      <c r="C303" s="7" t="str">
        <f>VLOOKUP($A303,[1]Intermediate!A:T,3)</f>
        <v>CHOANOKE PUBLIC TRANSPORTATION</v>
      </c>
      <c r="D303" s="7">
        <f>VLOOKUP($C303,[1]Claims!A:B,2,FALSE)</f>
        <v>1018</v>
      </c>
      <c r="E303" t="str">
        <f>VLOOKUP($D303,'[1]Counties Systems Crosswalk'!C:D,2)</f>
        <v>Bertie, Healifax, Hertford, Northampton</v>
      </c>
      <c r="F303" t="str">
        <f>VLOOKUP($A303,[1]Intermediate!A:T,5)</f>
        <v>P2022_5311_ADMIN</v>
      </c>
      <c r="G303" s="8">
        <f>VLOOKUP($A303,[1]Intermediate!A:T,10)</f>
        <v>497871</v>
      </c>
      <c r="H303" s="8">
        <f>VLOOKUP($A303,[1]Intermediate!A:T,10)*[1]Intermediate!Q303/100</f>
        <v>398296.8</v>
      </c>
      <c r="I303" s="8">
        <f>VLOOKUP($A303,[1]Intermediate!A:T,10)*[1]Intermediate!R303/100</f>
        <v>24893.55</v>
      </c>
      <c r="J303" s="8">
        <f>VLOOKUP($A303,[1]Intermediate!A:T,10)*[1]Intermediate!S303/100</f>
        <v>74680.649999999994</v>
      </c>
      <c r="K303" t="str">
        <f t="shared" si="16"/>
        <v/>
      </c>
      <c r="L303" s="9">
        <f>VLOOKUP($A303,[1]Intermediate!A:T,2)</f>
        <v>44370</v>
      </c>
      <c r="M303" t="str">
        <f t="shared" si="17"/>
        <v>BOTH</v>
      </c>
      <c r="N303" s="10">
        <f t="shared" si="18"/>
        <v>0.79999999999999993</v>
      </c>
      <c r="O303" s="10">
        <f t="shared" si="18"/>
        <v>4.9999999999999996E-2</v>
      </c>
      <c r="P303" s="10">
        <f t="shared" si="18"/>
        <v>0.15</v>
      </c>
      <c r="Q303" s="11">
        <f t="shared" si="19"/>
        <v>497871</v>
      </c>
    </row>
    <row r="304" spans="1:17" ht="15" customHeight="1" x14ac:dyDescent="0.3">
      <c r="A304" s="5">
        <f>[1]Intermediate!A304</f>
        <v>2000048128</v>
      </c>
      <c r="B304" s="6" t="str">
        <f>VLOOKUP($D304,'[1]Counties Systems Crosswalk'!C:E,3)</f>
        <v>1, 4</v>
      </c>
      <c r="C304" s="7" t="str">
        <f>VLOOKUP($A304,[1]Intermediate!A:T,3)</f>
        <v>CHOANOKE PUBLIC TRANSPORTATION</v>
      </c>
      <c r="D304" s="7">
        <f>VLOOKUP($C304,[1]Claims!A:B,2,FALSE)</f>
        <v>1018</v>
      </c>
      <c r="E304" t="str">
        <f>VLOOKUP($D304,'[1]Counties Systems Crosswalk'!C:D,2)</f>
        <v>Bertie, Healifax, Hertford, Northampton</v>
      </c>
      <c r="F304" t="str">
        <f>VLOOKUP($A304,[1]Intermediate!A:T,5)</f>
        <v>P2022_CAPITAL</v>
      </c>
      <c r="G304" s="8">
        <f>VLOOKUP($A304,[1]Intermediate!A:T,10)</f>
        <v>28341</v>
      </c>
      <c r="H304" s="8">
        <f>VLOOKUP($A304,[1]Intermediate!A:T,10)*[1]Intermediate!Q304/100</f>
        <v>22672.799999999999</v>
      </c>
      <c r="I304" s="8">
        <f>VLOOKUP($A304,[1]Intermediate!A:T,10)*[1]Intermediate!R304/100</f>
        <v>2834.1</v>
      </c>
      <c r="J304" s="8">
        <f>VLOOKUP($A304,[1]Intermediate!A:T,10)*[1]Intermediate!S304/100</f>
        <v>2834.1</v>
      </c>
      <c r="K304" t="str">
        <f t="shared" si="16"/>
        <v>CAPITAL</v>
      </c>
      <c r="L304" s="9">
        <f>VLOOKUP($A304,[1]Intermediate!A:T,2)</f>
        <v>44370</v>
      </c>
      <c r="M304" t="str">
        <f t="shared" si="17"/>
        <v>BOTH</v>
      </c>
      <c r="N304" s="10">
        <f t="shared" si="18"/>
        <v>0.79999999999999993</v>
      </c>
      <c r="O304" s="10">
        <f t="shared" si="18"/>
        <v>9.9999999999999992E-2</v>
      </c>
      <c r="P304" s="10">
        <f t="shared" si="18"/>
        <v>9.9999999999999992E-2</v>
      </c>
      <c r="Q304" s="11">
        <f t="shared" si="19"/>
        <v>28340.999999999996</v>
      </c>
    </row>
    <row r="305" spans="1:17" ht="15" customHeight="1" x14ac:dyDescent="0.3">
      <c r="A305" s="5">
        <f>[1]Intermediate!A305</f>
        <v>2000048129</v>
      </c>
      <c r="B305" s="6">
        <f>VLOOKUP($D305,'[1]Counties Systems Crosswalk'!C:E,3)</f>
        <v>2</v>
      </c>
      <c r="C305" s="7" t="str">
        <f>VLOOKUP($A305,[1]Intermediate!A:T,3)</f>
        <v>GREENE COUNTY</v>
      </c>
      <c r="D305" s="7">
        <f>VLOOKUP($C305,[1]Claims!A:B,2,FALSE)</f>
        <v>1033</v>
      </c>
      <c r="E305" t="str">
        <f>VLOOKUP($D305,'[1]Counties Systems Crosswalk'!C:D,2)</f>
        <v>Greene</v>
      </c>
      <c r="F305" t="str">
        <f>VLOOKUP($A305,[1]Intermediate!A:T,5)</f>
        <v>P2022_5311_ADMIN</v>
      </c>
      <c r="G305" s="8">
        <f>VLOOKUP($A305,[1]Intermediate!A:T,10)</f>
        <v>104490</v>
      </c>
      <c r="H305" s="8">
        <f>VLOOKUP($A305,[1]Intermediate!A:T,10)*[1]Intermediate!Q305/100</f>
        <v>83592</v>
      </c>
      <c r="I305" s="8">
        <f>VLOOKUP($A305,[1]Intermediate!A:T,10)*[1]Intermediate!R305/100</f>
        <v>5224.5</v>
      </c>
      <c r="J305" s="8">
        <f>VLOOKUP($A305,[1]Intermediate!A:T,10)*[1]Intermediate!S305/100</f>
        <v>15673.5</v>
      </c>
      <c r="K305" t="str">
        <f t="shared" si="16"/>
        <v/>
      </c>
      <c r="L305" s="9">
        <f>VLOOKUP($A305,[1]Intermediate!A:T,2)</f>
        <v>44370</v>
      </c>
      <c r="M305" t="str">
        <f t="shared" si="17"/>
        <v>BOTH</v>
      </c>
      <c r="N305" s="10">
        <f t="shared" si="18"/>
        <v>0.8</v>
      </c>
      <c r="O305" s="10">
        <f t="shared" si="18"/>
        <v>0.05</v>
      </c>
      <c r="P305" s="10">
        <f t="shared" si="18"/>
        <v>0.15</v>
      </c>
      <c r="Q305" s="11">
        <f t="shared" si="19"/>
        <v>104490</v>
      </c>
    </row>
    <row r="306" spans="1:17" ht="15" customHeight="1" x14ac:dyDescent="0.3">
      <c r="A306" s="5">
        <f>[1]Intermediate!A306</f>
        <v>2000048140</v>
      </c>
      <c r="B306" s="6">
        <f>VLOOKUP($D306,'[1]Counties Systems Crosswalk'!C:E,3)</f>
        <v>12</v>
      </c>
      <c r="C306" s="7" t="str">
        <f>VLOOKUP($A306,[1]Intermediate!A:T,3)</f>
        <v>LINCOLN COUNTY</v>
      </c>
      <c r="D306" s="7">
        <f>VLOOKUP($C306,[1]Claims!A:B,2,FALSE)</f>
        <v>1043</v>
      </c>
      <c r="E306" t="str">
        <f>VLOOKUP($D306,'[1]Counties Systems Crosswalk'!C:D,2)</f>
        <v>Lincoln</v>
      </c>
      <c r="F306" t="str">
        <f>VLOOKUP($A306,[1]Intermediate!A:T,5)</f>
        <v>P2022_5311_ADMIN</v>
      </c>
      <c r="G306" s="8">
        <f>VLOOKUP($A306,[1]Intermediate!A:T,10)</f>
        <v>215288</v>
      </c>
      <c r="H306" s="8">
        <f>VLOOKUP($A306,[1]Intermediate!A:T,10)*[1]Intermediate!Q306/100</f>
        <v>172230.39999999999</v>
      </c>
      <c r="I306" s="8">
        <f>VLOOKUP($A306,[1]Intermediate!A:T,10)*[1]Intermediate!R306/100</f>
        <v>10764.4</v>
      </c>
      <c r="J306" s="8">
        <f>VLOOKUP($A306,[1]Intermediate!A:T,10)*[1]Intermediate!S306/100</f>
        <v>32293.200000000001</v>
      </c>
      <c r="K306" t="str">
        <f t="shared" si="16"/>
        <v/>
      </c>
      <c r="L306" s="9">
        <f>VLOOKUP($A306,[1]Intermediate!A:T,2)</f>
        <v>44370</v>
      </c>
      <c r="M306" t="str">
        <f t="shared" si="17"/>
        <v>BOTH</v>
      </c>
      <c r="N306" s="10">
        <f t="shared" si="18"/>
        <v>0.79999999999999993</v>
      </c>
      <c r="O306" s="10">
        <f t="shared" si="18"/>
        <v>4.9999999999999996E-2</v>
      </c>
      <c r="P306" s="10">
        <f t="shared" si="18"/>
        <v>0.15</v>
      </c>
      <c r="Q306" s="11">
        <f t="shared" si="19"/>
        <v>215288</v>
      </c>
    </row>
    <row r="307" spans="1:17" ht="15" customHeight="1" x14ac:dyDescent="0.3">
      <c r="A307" s="5">
        <f>[1]Intermediate!A307</f>
        <v>2000048141</v>
      </c>
      <c r="B307" s="6">
        <f>VLOOKUP($D307,'[1]Counties Systems Crosswalk'!C:E,3)</f>
        <v>11</v>
      </c>
      <c r="C307" s="7" t="str">
        <f>VLOOKUP($A307,[1]Intermediate!A:T,3)</f>
        <v>AVERY COUNTY TRANSPORTATION</v>
      </c>
      <c r="D307" s="7">
        <f>VLOOKUP($C307,[1]Claims!A:B,2,FALSE)</f>
        <v>1008</v>
      </c>
      <c r="E307" t="str">
        <f>VLOOKUP($D307,'[1]Counties Systems Crosswalk'!C:D,2)</f>
        <v>Avery</v>
      </c>
      <c r="F307" t="str">
        <f>VLOOKUP($A307,[1]Intermediate!A:T,5)</f>
        <v>P2022_CAPITAL</v>
      </c>
      <c r="G307" s="8">
        <f>VLOOKUP($A307,[1]Intermediate!A:T,10)</f>
        <v>12494</v>
      </c>
      <c r="H307" s="8">
        <f>VLOOKUP($A307,[1]Intermediate!A:T,10)*[1]Intermediate!Q307/100</f>
        <v>9995.2000000000007</v>
      </c>
      <c r="I307" s="8">
        <f>VLOOKUP($A307,[1]Intermediate!A:T,10)*[1]Intermediate!R307/100</f>
        <v>1249.4000000000001</v>
      </c>
      <c r="J307" s="8">
        <f>VLOOKUP($A307,[1]Intermediate!A:T,10)*[1]Intermediate!S307/100</f>
        <v>1249.4000000000001</v>
      </c>
      <c r="K307" t="str">
        <f t="shared" si="16"/>
        <v>CAPITAL</v>
      </c>
      <c r="L307" s="9">
        <f>VLOOKUP($A307,[1]Intermediate!A:T,2)</f>
        <v>44370</v>
      </c>
      <c r="M307" t="str">
        <f t="shared" si="17"/>
        <v>BOTH</v>
      </c>
      <c r="N307" s="10">
        <f t="shared" si="18"/>
        <v>0.8</v>
      </c>
      <c r="O307" s="10">
        <f t="shared" si="18"/>
        <v>0.1</v>
      </c>
      <c r="P307" s="10">
        <f t="shared" si="18"/>
        <v>0.1</v>
      </c>
      <c r="Q307" s="11">
        <f t="shared" si="19"/>
        <v>12494</v>
      </c>
    </row>
    <row r="308" spans="1:17" ht="15" customHeight="1" x14ac:dyDescent="0.3">
      <c r="A308" s="5">
        <f>[1]Intermediate!A308</f>
        <v>2000048142</v>
      </c>
      <c r="B308" s="6">
        <f>VLOOKUP($D308,'[1]Counties Systems Crosswalk'!C:E,3)</f>
        <v>11</v>
      </c>
      <c r="C308" s="7" t="str">
        <f>VLOOKUP($A308,[1]Intermediate!A:T,3)</f>
        <v>AVERY COUNTY TRANSPORTATION</v>
      </c>
      <c r="D308" s="7">
        <f>VLOOKUP($C308,[1]Claims!A:B,2,FALSE)</f>
        <v>1008</v>
      </c>
      <c r="E308" t="str">
        <f>VLOOKUP($D308,'[1]Counties Systems Crosswalk'!C:D,2)</f>
        <v>Avery</v>
      </c>
      <c r="F308" t="str">
        <f>VLOOKUP($A308,[1]Intermediate!A:T,5)</f>
        <v>P2022_CAPITAL</v>
      </c>
      <c r="G308" s="8">
        <f>VLOOKUP($A308,[1]Intermediate!A:T,10)</f>
        <v>32040</v>
      </c>
      <c r="H308" s="8">
        <f>VLOOKUP($A308,[1]Intermediate!A:T,10)*[1]Intermediate!Q308/100</f>
        <v>25632</v>
      </c>
      <c r="I308" s="8">
        <f>VLOOKUP($A308,[1]Intermediate!A:T,10)*[1]Intermediate!R308/100</f>
        <v>3204</v>
      </c>
      <c r="J308" s="8">
        <f>VLOOKUP($A308,[1]Intermediate!A:T,10)*[1]Intermediate!S308/100</f>
        <v>3204</v>
      </c>
      <c r="K308" t="str">
        <f t="shared" si="16"/>
        <v>CAPITAL</v>
      </c>
      <c r="L308" s="9">
        <f>VLOOKUP($A308,[1]Intermediate!A:T,2)</f>
        <v>44370</v>
      </c>
      <c r="M308" t="str">
        <f t="shared" si="17"/>
        <v>BOTH</v>
      </c>
      <c r="N308" s="10">
        <f t="shared" si="18"/>
        <v>0.8</v>
      </c>
      <c r="O308" s="10">
        <f t="shared" si="18"/>
        <v>0.1</v>
      </c>
      <c r="P308" s="10">
        <f t="shared" si="18"/>
        <v>0.1</v>
      </c>
      <c r="Q308" s="11">
        <f t="shared" si="19"/>
        <v>32040</v>
      </c>
    </row>
    <row r="309" spans="1:17" ht="15" customHeight="1" x14ac:dyDescent="0.3">
      <c r="A309" s="5">
        <f>[1]Intermediate!A309</f>
        <v>2000048143</v>
      </c>
      <c r="B309" s="6">
        <f>VLOOKUP($D309,'[1]Counties Systems Crosswalk'!C:E,3)</f>
        <v>11</v>
      </c>
      <c r="C309" s="7" t="str">
        <f>VLOOKUP($A309,[1]Intermediate!A:T,3)</f>
        <v>AVERY COUNTY TRANSPORTATION</v>
      </c>
      <c r="D309" s="7">
        <f>VLOOKUP($C309,[1]Claims!A:B,2,FALSE)</f>
        <v>1008</v>
      </c>
      <c r="E309" t="str">
        <f>VLOOKUP($D309,'[1]Counties Systems Crosswalk'!C:D,2)</f>
        <v>Avery</v>
      </c>
      <c r="F309" t="str">
        <f>VLOOKUP($A309,[1]Intermediate!A:T,5)</f>
        <v>P2022_5311_ADMIN</v>
      </c>
      <c r="G309" s="8">
        <f>VLOOKUP($A309,[1]Intermediate!A:T,10)</f>
        <v>133181</v>
      </c>
      <c r="H309" s="8">
        <f>VLOOKUP($A309,[1]Intermediate!A:T,10)*[1]Intermediate!Q309/100</f>
        <v>106544.8</v>
      </c>
      <c r="I309" s="8">
        <f>VLOOKUP($A309,[1]Intermediate!A:T,10)*[1]Intermediate!R309/100</f>
        <v>6659.05</v>
      </c>
      <c r="J309" s="8">
        <f>VLOOKUP($A309,[1]Intermediate!A:T,10)*[1]Intermediate!S309/100</f>
        <v>19977.150000000001</v>
      </c>
      <c r="K309" t="str">
        <f t="shared" si="16"/>
        <v/>
      </c>
      <c r="L309" s="9">
        <f>VLOOKUP($A309,[1]Intermediate!A:T,2)</f>
        <v>44370</v>
      </c>
      <c r="M309" t="str">
        <f t="shared" si="17"/>
        <v>BOTH</v>
      </c>
      <c r="N309" s="10">
        <f t="shared" si="18"/>
        <v>0.8</v>
      </c>
      <c r="O309" s="10">
        <f t="shared" si="18"/>
        <v>0.05</v>
      </c>
      <c r="P309" s="10">
        <f t="shared" si="18"/>
        <v>0.15000000000000002</v>
      </c>
      <c r="Q309" s="11">
        <f t="shared" si="19"/>
        <v>133181</v>
      </c>
    </row>
    <row r="310" spans="1:17" ht="15" customHeight="1" x14ac:dyDescent="0.3">
      <c r="A310" s="5">
        <f>[1]Intermediate!A310</f>
        <v>2000048144</v>
      </c>
      <c r="B310" s="6">
        <f>VLOOKUP($D310,'[1]Counties Systems Crosswalk'!C:E,3)</f>
        <v>6</v>
      </c>
      <c r="C310" s="7" t="str">
        <f>VLOOKUP($A310,[1]Intermediate!A:T,3)</f>
        <v>COLUMBUS COUNTY</v>
      </c>
      <c r="D310" s="7">
        <f>VLOOKUP($C310,[1]Claims!A:B,2,FALSE)</f>
        <v>1022</v>
      </c>
      <c r="E310" t="str">
        <f>VLOOKUP($D310,'[1]Counties Systems Crosswalk'!C:D,2)</f>
        <v>Columbus</v>
      </c>
      <c r="F310" t="str">
        <f>VLOOKUP($A310,[1]Intermediate!A:T,5)</f>
        <v>P2022_CAPITAL</v>
      </c>
      <c r="G310" s="8">
        <f>VLOOKUP($A310,[1]Intermediate!A:T,10)</f>
        <v>182857</v>
      </c>
      <c r="H310" s="8">
        <f>VLOOKUP($A310,[1]Intermediate!A:T,10)*[1]Intermediate!Q310/100</f>
        <v>146285.6</v>
      </c>
      <c r="I310" s="8">
        <f>VLOOKUP($A310,[1]Intermediate!A:T,10)*[1]Intermediate!R310/100</f>
        <v>18285.7</v>
      </c>
      <c r="J310" s="8">
        <f>VLOOKUP($A310,[1]Intermediate!A:T,10)*[1]Intermediate!S310/100</f>
        <v>18285.7</v>
      </c>
      <c r="K310" t="str">
        <f t="shared" si="16"/>
        <v>CAPITAL</v>
      </c>
      <c r="L310" s="9">
        <f>VLOOKUP($A310,[1]Intermediate!A:T,2)</f>
        <v>44370</v>
      </c>
      <c r="M310" t="str">
        <f t="shared" si="17"/>
        <v>BOTH</v>
      </c>
      <c r="N310" s="10">
        <f t="shared" si="18"/>
        <v>0.8</v>
      </c>
      <c r="O310" s="10">
        <f t="shared" si="18"/>
        <v>0.1</v>
      </c>
      <c r="P310" s="10">
        <f t="shared" si="18"/>
        <v>0.1</v>
      </c>
      <c r="Q310" s="11">
        <f t="shared" si="19"/>
        <v>182857.00000000003</v>
      </c>
    </row>
    <row r="311" spans="1:17" ht="15" customHeight="1" x14ac:dyDescent="0.3">
      <c r="A311" s="5">
        <f>[1]Intermediate!A311</f>
        <v>2000048145</v>
      </c>
      <c r="B311" s="6">
        <f>VLOOKUP($D311,'[1]Counties Systems Crosswalk'!C:E,3)</f>
        <v>12</v>
      </c>
      <c r="C311" s="7" t="str">
        <f>VLOOKUP($A311,[1]Intermediate!A:T,3)</f>
        <v>IREDELL COUNTY</v>
      </c>
      <c r="D311" s="7">
        <f>VLOOKUP($C311,[1]Claims!A:B,2,FALSE)</f>
        <v>1038</v>
      </c>
      <c r="E311" t="str">
        <f>VLOOKUP($D311,'[1]Counties Systems Crosswalk'!C:D,2)</f>
        <v>Iredell</v>
      </c>
      <c r="F311" t="str">
        <f>VLOOKUP($A311,[1]Intermediate!A:T,5)</f>
        <v>P2022_5311_ADMIN</v>
      </c>
      <c r="G311" s="8">
        <f>VLOOKUP($A311,[1]Intermediate!A:T,10)</f>
        <v>219791</v>
      </c>
      <c r="H311" s="8">
        <f>VLOOKUP($A311,[1]Intermediate!A:T,10)*[1]Intermediate!Q311/100</f>
        <v>175832.8</v>
      </c>
      <c r="I311" s="8">
        <f>VLOOKUP($A311,[1]Intermediate!A:T,10)*[1]Intermediate!R311/100</f>
        <v>10989.55</v>
      </c>
      <c r="J311" s="8">
        <f>VLOOKUP($A311,[1]Intermediate!A:T,10)*[1]Intermediate!S311/100</f>
        <v>32968.65</v>
      </c>
      <c r="K311" t="str">
        <f t="shared" si="16"/>
        <v/>
      </c>
      <c r="L311" s="9">
        <f>VLOOKUP($A311,[1]Intermediate!A:T,2)</f>
        <v>44370</v>
      </c>
      <c r="M311" t="str">
        <f t="shared" si="17"/>
        <v>BOTH</v>
      </c>
      <c r="N311" s="10">
        <f t="shared" si="18"/>
        <v>0.79999999999999993</v>
      </c>
      <c r="O311" s="10">
        <f t="shared" si="18"/>
        <v>4.9999999999999996E-2</v>
      </c>
      <c r="P311" s="10">
        <f t="shared" si="18"/>
        <v>0.15</v>
      </c>
      <c r="Q311" s="11">
        <f t="shared" si="19"/>
        <v>219790.99999999997</v>
      </c>
    </row>
    <row r="312" spans="1:17" ht="15" customHeight="1" x14ac:dyDescent="0.3">
      <c r="A312" s="5">
        <f>[1]Intermediate!A312</f>
        <v>2000048146</v>
      </c>
      <c r="B312" s="6">
        <f>VLOOKUP($D312,'[1]Counties Systems Crosswalk'!C:E,3)</f>
        <v>14</v>
      </c>
      <c r="C312" s="7" t="str">
        <f>VLOOKUP($A312,[1]Intermediate!A:T,3)</f>
        <v>GRAHAM COUNTY</v>
      </c>
      <c r="D312" s="7">
        <f>VLOOKUP($C312,[1]Claims!A:B,2,FALSE)</f>
        <v>1032</v>
      </c>
      <c r="E312" t="str">
        <f>VLOOKUP($D312,'[1]Counties Systems Crosswalk'!C:D,2)</f>
        <v>Graham</v>
      </c>
      <c r="F312" t="str">
        <f>VLOOKUP($A312,[1]Intermediate!A:T,5)</f>
        <v>P2022_5311_ADMIN</v>
      </c>
      <c r="G312" s="8">
        <f>VLOOKUP($A312,[1]Intermediate!A:T,10)</f>
        <v>90821</v>
      </c>
      <c r="H312" s="8">
        <f>VLOOKUP($A312,[1]Intermediate!A:T,10)*[1]Intermediate!Q312/100</f>
        <v>72656.800000000003</v>
      </c>
      <c r="I312" s="8">
        <f>VLOOKUP($A312,[1]Intermediate!A:T,10)*[1]Intermediate!R312/100</f>
        <v>4541.05</v>
      </c>
      <c r="J312" s="8">
        <f>VLOOKUP($A312,[1]Intermediate!A:T,10)*[1]Intermediate!S312/100</f>
        <v>13623.15</v>
      </c>
      <c r="K312" t="str">
        <f t="shared" si="16"/>
        <v/>
      </c>
      <c r="L312" s="9">
        <f>VLOOKUP($A312,[1]Intermediate!A:T,2)</f>
        <v>44370</v>
      </c>
      <c r="M312" t="str">
        <f t="shared" si="17"/>
        <v>BOTH</v>
      </c>
      <c r="N312" s="10">
        <f t="shared" si="18"/>
        <v>0.8</v>
      </c>
      <c r="O312" s="10">
        <f t="shared" si="18"/>
        <v>0.05</v>
      </c>
      <c r="P312" s="10">
        <f t="shared" si="18"/>
        <v>0.15</v>
      </c>
      <c r="Q312" s="11">
        <f t="shared" si="19"/>
        <v>90821</v>
      </c>
    </row>
    <row r="313" spans="1:17" ht="15" customHeight="1" x14ac:dyDescent="0.3">
      <c r="A313" s="5">
        <f>[1]Intermediate!A313</f>
        <v>2000048147</v>
      </c>
      <c r="B313" s="6">
        <f>VLOOKUP($D313,'[1]Counties Systems Crosswalk'!C:E,3)</f>
        <v>14</v>
      </c>
      <c r="C313" s="7" t="str">
        <f>VLOOKUP($A313,[1]Intermediate!A:T,3)</f>
        <v>GRAHAM COUNTY</v>
      </c>
      <c r="D313" s="7">
        <f>VLOOKUP($C313,[1]Claims!A:B,2,FALSE)</f>
        <v>1032</v>
      </c>
      <c r="E313" t="str">
        <f>VLOOKUP($D313,'[1]Counties Systems Crosswalk'!C:D,2)</f>
        <v>Graham</v>
      </c>
      <c r="F313" t="str">
        <f>VLOOKUP($A313,[1]Intermediate!A:T,5)</f>
        <v>P2022_CAPITAL</v>
      </c>
      <c r="G313" s="8">
        <f>VLOOKUP($A313,[1]Intermediate!A:T,10)</f>
        <v>447</v>
      </c>
      <c r="H313" s="8">
        <f>VLOOKUP($A313,[1]Intermediate!A:T,10)*[1]Intermediate!Q313/100</f>
        <v>357.6</v>
      </c>
      <c r="I313" s="8">
        <f>VLOOKUP($A313,[1]Intermediate!A:T,10)*[1]Intermediate!R313/100</f>
        <v>44.7</v>
      </c>
      <c r="J313" s="8">
        <f>VLOOKUP($A313,[1]Intermediate!A:T,10)*[1]Intermediate!S313/100</f>
        <v>44.7</v>
      </c>
      <c r="K313" t="str">
        <f t="shared" si="16"/>
        <v>CAPITAL</v>
      </c>
      <c r="L313" s="9">
        <f>VLOOKUP($A313,[1]Intermediate!A:T,2)</f>
        <v>44370</v>
      </c>
      <c r="M313" t="str">
        <f t="shared" si="17"/>
        <v>BOTH</v>
      </c>
      <c r="N313" s="10">
        <f t="shared" si="18"/>
        <v>0.8</v>
      </c>
      <c r="O313" s="10">
        <f t="shared" si="18"/>
        <v>0.1</v>
      </c>
      <c r="P313" s="10">
        <f t="shared" si="18"/>
        <v>0.1</v>
      </c>
      <c r="Q313" s="11">
        <f t="shared" si="19"/>
        <v>447</v>
      </c>
    </row>
    <row r="314" spans="1:17" ht="15" customHeight="1" x14ac:dyDescent="0.3">
      <c r="A314" s="5">
        <f>[1]Intermediate!A314</f>
        <v>2000048148</v>
      </c>
      <c r="B314" s="6">
        <f>VLOOKUP($D314,'[1]Counties Systems Crosswalk'!C:E,3)</f>
        <v>14</v>
      </c>
      <c r="C314" s="7" t="str">
        <f>VLOOKUP($A314,[1]Intermediate!A:T,3)</f>
        <v>GRAHAM COUNTY</v>
      </c>
      <c r="D314" s="7">
        <f>VLOOKUP($C314,[1]Claims!A:B,2,FALSE)</f>
        <v>1032</v>
      </c>
      <c r="E314" t="str">
        <f>VLOOKUP($D314,'[1]Counties Systems Crosswalk'!C:D,2)</f>
        <v>Graham</v>
      </c>
      <c r="F314" t="str">
        <f>VLOOKUP($A314,[1]Intermediate!A:T,5)</f>
        <v>P2022_CAPITAL</v>
      </c>
      <c r="G314" s="8">
        <f>VLOOKUP($A314,[1]Intermediate!A:T,10)</f>
        <v>177484</v>
      </c>
      <c r="H314" s="8">
        <f>VLOOKUP($A314,[1]Intermediate!A:T,10)*[1]Intermediate!Q314/100</f>
        <v>141987.20000000001</v>
      </c>
      <c r="I314" s="8">
        <f>VLOOKUP($A314,[1]Intermediate!A:T,10)*[1]Intermediate!R314/100</f>
        <v>17748.400000000001</v>
      </c>
      <c r="J314" s="8">
        <f>VLOOKUP($A314,[1]Intermediate!A:T,10)*[1]Intermediate!S314/100</f>
        <v>17748.400000000001</v>
      </c>
      <c r="K314" t="str">
        <f t="shared" si="16"/>
        <v>CAPITAL</v>
      </c>
      <c r="L314" s="9">
        <f>VLOOKUP($A314,[1]Intermediate!A:T,2)</f>
        <v>44370</v>
      </c>
      <c r="M314" t="str">
        <f t="shared" si="17"/>
        <v>BOTH</v>
      </c>
      <c r="N314" s="10">
        <f t="shared" si="18"/>
        <v>0.8</v>
      </c>
      <c r="O314" s="10">
        <f t="shared" si="18"/>
        <v>0.1</v>
      </c>
      <c r="P314" s="10">
        <f t="shared" si="18"/>
        <v>0.1</v>
      </c>
      <c r="Q314" s="11">
        <f t="shared" si="19"/>
        <v>177484</v>
      </c>
    </row>
    <row r="315" spans="1:17" ht="15" customHeight="1" x14ac:dyDescent="0.3">
      <c r="A315" s="5">
        <f>[1]Intermediate!A315</f>
        <v>2000048149</v>
      </c>
      <c r="B315" s="6">
        <f>VLOOKUP($D315,'[1]Counties Systems Crosswalk'!C:E,3)</f>
        <v>13</v>
      </c>
      <c r="C315" s="7" t="str">
        <f>VLOOKUP($A315,[1]Intermediate!A:T,3)</f>
        <v>COUNTY OF MCDOWELL</v>
      </c>
      <c r="D315" s="7">
        <f>VLOOKUP($C315,[1]Claims!A:B,2,FALSE)</f>
        <v>1047</v>
      </c>
      <c r="E315" t="str">
        <f>VLOOKUP($D315,'[1]Counties Systems Crosswalk'!C:D,2)</f>
        <v>McDowell</v>
      </c>
      <c r="F315" t="str">
        <f>VLOOKUP($A315,[1]Intermediate!A:T,5)</f>
        <v>P2022_5311_ADMIN</v>
      </c>
      <c r="G315" s="8">
        <f>VLOOKUP($A315,[1]Intermediate!A:T,10)</f>
        <v>146704</v>
      </c>
      <c r="H315" s="8">
        <f>VLOOKUP($A315,[1]Intermediate!A:T,10)*[1]Intermediate!Q315/100</f>
        <v>117363.2</v>
      </c>
      <c r="I315" s="8">
        <f>VLOOKUP($A315,[1]Intermediate!A:T,10)*[1]Intermediate!R315/100</f>
        <v>7335.2</v>
      </c>
      <c r="J315" s="8">
        <f>VLOOKUP($A315,[1]Intermediate!A:T,10)*[1]Intermediate!S315/100</f>
        <v>22005.599999999999</v>
      </c>
      <c r="K315" t="str">
        <f t="shared" si="16"/>
        <v/>
      </c>
      <c r="L315" s="9">
        <f>VLOOKUP($A315,[1]Intermediate!A:T,2)</f>
        <v>44370</v>
      </c>
      <c r="M315" t="str">
        <f t="shared" si="17"/>
        <v>BOTH</v>
      </c>
      <c r="N315" s="10">
        <f t="shared" si="18"/>
        <v>0.79999999999999993</v>
      </c>
      <c r="O315" s="10">
        <f t="shared" si="18"/>
        <v>4.9999999999999996E-2</v>
      </c>
      <c r="P315" s="10">
        <f t="shared" si="18"/>
        <v>0.15</v>
      </c>
      <c r="Q315" s="11">
        <f t="shared" si="19"/>
        <v>146704</v>
      </c>
    </row>
    <row r="316" spans="1:17" ht="15" customHeight="1" x14ac:dyDescent="0.3">
      <c r="A316" s="5">
        <f>[1]Intermediate!A316</f>
        <v>2000048160</v>
      </c>
      <c r="B316" s="6">
        <f>VLOOKUP($D316,'[1]Counties Systems Crosswalk'!C:E,3)</f>
        <v>14</v>
      </c>
      <c r="C316" s="7" t="str">
        <f>VLOOKUP($A316,[1]Intermediate!A:T,3)</f>
        <v>MOUNTAIN PROJECTS INC</v>
      </c>
      <c r="D316" s="7">
        <f>VLOOKUP($C316,[1]Claims!A:B,2,FALSE)</f>
        <v>1050</v>
      </c>
      <c r="E316" t="str">
        <f>VLOOKUP($D316,'[1]Counties Systems Crosswalk'!C:D,2)</f>
        <v>Haywood</v>
      </c>
      <c r="F316" t="str">
        <f>VLOOKUP($A316,[1]Intermediate!A:T,5)</f>
        <v>P2022_5311_ADMIN</v>
      </c>
      <c r="G316" s="8">
        <f>VLOOKUP($A316,[1]Intermediate!A:T,10)</f>
        <v>155729</v>
      </c>
      <c r="H316" s="8">
        <f>VLOOKUP($A316,[1]Intermediate!A:T,10)*[1]Intermediate!Q316/100</f>
        <v>124583.2</v>
      </c>
      <c r="I316" s="8">
        <f>VLOOKUP($A316,[1]Intermediate!A:T,10)*[1]Intermediate!R316/100</f>
        <v>7786.45</v>
      </c>
      <c r="J316" s="8">
        <f>VLOOKUP($A316,[1]Intermediate!A:T,10)*[1]Intermediate!S316/100</f>
        <v>23359.35</v>
      </c>
      <c r="K316" t="str">
        <f t="shared" si="16"/>
        <v/>
      </c>
      <c r="L316" s="9">
        <f>VLOOKUP($A316,[1]Intermediate!A:T,2)</f>
        <v>44370</v>
      </c>
      <c r="M316" t="str">
        <f t="shared" si="17"/>
        <v>BOTH</v>
      </c>
      <c r="N316" s="10">
        <f t="shared" si="18"/>
        <v>0.79999999999999993</v>
      </c>
      <c r="O316" s="10">
        <f t="shared" si="18"/>
        <v>4.9999999999999996E-2</v>
      </c>
      <c r="P316" s="10">
        <f t="shared" si="18"/>
        <v>0.15</v>
      </c>
      <c r="Q316" s="11">
        <f t="shared" si="19"/>
        <v>155729</v>
      </c>
    </row>
    <row r="317" spans="1:17" ht="15" customHeight="1" x14ac:dyDescent="0.3">
      <c r="A317" s="5">
        <f>[1]Intermediate!A317</f>
        <v>2000048161</v>
      </c>
      <c r="B317" s="6">
        <f>VLOOKUP($D317,'[1]Counties Systems Crosswalk'!C:E,3)</f>
        <v>11</v>
      </c>
      <c r="C317" s="7" t="str">
        <f>VLOOKUP($A317,[1]Intermediate!A:T,3)</f>
        <v>ASHE COUNTY TRANSPORTATION</v>
      </c>
      <c r="D317" s="7">
        <f>VLOOKUP($C317,[1]Claims!A:B,2,FALSE)</f>
        <v>1007</v>
      </c>
      <c r="E317" t="str">
        <f>VLOOKUP($D317,'[1]Counties Systems Crosswalk'!C:D,2)</f>
        <v>Ashe</v>
      </c>
      <c r="F317" t="str">
        <f>VLOOKUP($A317,[1]Intermediate!A:T,5)</f>
        <v>P2022_5311_ADMIN</v>
      </c>
      <c r="G317" s="8">
        <f>VLOOKUP($A317,[1]Intermediate!A:T,10)</f>
        <v>183945</v>
      </c>
      <c r="H317" s="8">
        <f>VLOOKUP($A317,[1]Intermediate!A:T,10)*[1]Intermediate!Q317/100</f>
        <v>147156</v>
      </c>
      <c r="I317" s="8">
        <f>VLOOKUP($A317,[1]Intermediate!A:T,10)*[1]Intermediate!R317/100</f>
        <v>9197.25</v>
      </c>
      <c r="J317" s="8">
        <f>VLOOKUP($A317,[1]Intermediate!A:T,10)*[1]Intermediate!S317/100</f>
        <v>27591.75</v>
      </c>
      <c r="K317" t="str">
        <f t="shared" si="16"/>
        <v/>
      </c>
      <c r="L317" s="9">
        <f>VLOOKUP($A317,[1]Intermediate!A:T,2)</f>
        <v>44370</v>
      </c>
      <c r="M317" t="str">
        <f t="shared" si="17"/>
        <v>BOTH</v>
      </c>
      <c r="N317" s="10">
        <f t="shared" si="18"/>
        <v>0.8</v>
      </c>
      <c r="O317" s="10">
        <f t="shared" si="18"/>
        <v>0.05</v>
      </c>
      <c r="P317" s="10">
        <f t="shared" si="18"/>
        <v>0.15</v>
      </c>
      <c r="Q317" s="11">
        <f t="shared" si="19"/>
        <v>183945</v>
      </c>
    </row>
    <row r="318" spans="1:17" ht="15" customHeight="1" x14ac:dyDescent="0.3">
      <c r="A318" s="5">
        <f>[1]Intermediate!A318</f>
        <v>2000048163</v>
      </c>
      <c r="B318" s="6">
        <f>VLOOKUP($D318,'[1]Counties Systems Crosswalk'!C:E,3)</f>
        <v>14</v>
      </c>
      <c r="C318" s="7" t="str">
        <f>VLOOKUP($A318,[1]Intermediate!A:T,3)</f>
        <v>MACON COUNTY</v>
      </c>
      <c r="D318" s="7">
        <f>VLOOKUP($C318,[1]Claims!A:B,2,FALSE)</f>
        <v>1044</v>
      </c>
      <c r="E318" t="str">
        <f>VLOOKUP($D318,'[1]Counties Systems Crosswalk'!C:D,2)</f>
        <v>Macon</v>
      </c>
      <c r="F318" t="str">
        <f>VLOOKUP($A318,[1]Intermediate!A:T,5)</f>
        <v>P2022_5311_ADMIN</v>
      </c>
      <c r="G318" s="8">
        <f>VLOOKUP($A318,[1]Intermediate!A:T,10)</f>
        <v>173046</v>
      </c>
      <c r="H318" s="8">
        <f>VLOOKUP($A318,[1]Intermediate!A:T,10)*[1]Intermediate!Q318/100</f>
        <v>138436.79999999999</v>
      </c>
      <c r="I318" s="8">
        <f>VLOOKUP($A318,[1]Intermediate!A:T,10)*[1]Intermediate!R318/100</f>
        <v>8652.2999999999993</v>
      </c>
      <c r="J318" s="8">
        <f>VLOOKUP($A318,[1]Intermediate!A:T,10)*[1]Intermediate!S318/100</f>
        <v>25956.9</v>
      </c>
      <c r="K318" t="str">
        <f t="shared" si="16"/>
        <v/>
      </c>
      <c r="L318" s="9">
        <f>VLOOKUP($A318,[1]Intermediate!A:T,2)</f>
        <v>44370</v>
      </c>
      <c r="M318" t="str">
        <f t="shared" si="17"/>
        <v>BOTH</v>
      </c>
      <c r="N318" s="10">
        <f t="shared" si="18"/>
        <v>0.79999999999999993</v>
      </c>
      <c r="O318" s="10">
        <f t="shared" si="18"/>
        <v>4.9999999999999996E-2</v>
      </c>
      <c r="P318" s="10">
        <f t="shared" si="18"/>
        <v>0.15000000000000002</v>
      </c>
      <c r="Q318" s="11">
        <f t="shared" si="19"/>
        <v>173045.99999999997</v>
      </c>
    </row>
    <row r="319" spans="1:17" ht="15" customHeight="1" x14ac:dyDescent="0.3">
      <c r="A319" s="5">
        <f>[1]Intermediate!A319</f>
        <v>2000048164</v>
      </c>
      <c r="B319" s="6">
        <f>VLOOKUP($D319,'[1]Counties Systems Crosswalk'!C:E,3)</f>
        <v>1</v>
      </c>
      <c r="C319" s="7" t="str">
        <f>VLOOKUP($A319,[1]Intermediate!A:T,3)</f>
        <v>ALBEMARLE REGIONAL HEALTH SERVICES</v>
      </c>
      <c r="D319" s="7">
        <f>VLOOKUP($C319,[1]Claims!A:B,2,FALSE)</f>
        <v>1003</v>
      </c>
      <c r="E319" t="str">
        <f>VLOOKUP($D319,'[1]Counties Systems Crosswalk'!C:D,2)</f>
        <v>Camden, Chowan, Currituck, Pasquotank, Perquimins</v>
      </c>
      <c r="F319" t="str">
        <f>VLOOKUP($A319,[1]Intermediate!A:T,5)</f>
        <v>P2022_5311_ADMIN</v>
      </c>
      <c r="G319" s="8">
        <f>VLOOKUP($A319,[1]Intermediate!A:T,10)</f>
        <v>453235</v>
      </c>
      <c r="H319" s="8">
        <f>VLOOKUP($A319,[1]Intermediate!A:T,10)*[1]Intermediate!Q319/100</f>
        <v>362588</v>
      </c>
      <c r="I319" s="8">
        <f>VLOOKUP($A319,[1]Intermediate!A:T,10)*[1]Intermediate!R319/100</f>
        <v>22661.75</v>
      </c>
      <c r="J319" s="8">
        <f>VLOOKUP($A319,[1]Intermediate!A:T,10)*[1]Intermediate!S319/100</f>
        <v>67985.25</v>
      </c>
      <c r="K319" t="str">
        <f t="shared" si="16"/>
        <v/>
      </c>
      <c r="L319" s="9">
        <f>VLOOKUP($A319,[1]Intermediate!A:T,2)</f>
        <v>44370</v>
      </c>
      <c r="M319" t="str">
        <f t="shared" si="17"/>
        <v>BOTH</v>
      </c>
      <c r="N319" s="10">
        <f t="shared" si="18"/>
        <v>0.8</v>
      </c>
      <c r="O319" s="10">
        <f t="shared" si="18"/>
        <v>0.05</v>
      </c>
      <c r="P319" s="10">
        <f t="shared" si="18"/>
        <v>0.15</v>
      </c>
      <c r="Q319" s="11">
        <f t="shared" si="19"/>
        <v>453235</v>
      </c>
    </row>
    <row r="320" spans="1:17" ht="15" customHeight="1" x14ac:dyDescent="0.3">
      <c r="A320" s="5">
        <f>[1]Intermediate!A320</f>
        <v>2000048165</v>
      </c>
      <c r="B320" s="6">
        <f>VLOOKUP($D320,'[1]Counties Systems Crosswalk'!C:E,3)</f>
        <v>12</v>
      </c>
      <c r="C320" s="7" t="str">
        <f>VLOOKUP($A320,[1]Intermediate!A:T,3)</f>
        <v>IREDELL COUNTY</v>
      </c>
      <c r="D320" s="7">
        <f>VLOOKUP($C320,[1]Claims!A:B,2,FALSE)</f>
        <v>1038</v>
      </c>
      <c r="E320" t="str">
        <f>VLOOKUP($D320,'[1]Counties Systems Crosswalk'!C:D,2)</f>
        <v>Iredell</v>
      </c>
      <c r="F320" t="str">
        <f>VLOOKUP($A320,[1]Intermediate!A:T,5)</f>
        <v>P2022_CAPITAL</v>
      </c>
      <c r="G320" s="8">
        <f>VLOOKUP($A320,[1]Intermediate!A:T,10)</f>
        <v>90543</v>
      </c>
      <c r="H320" s="8">
        <f>VLOOKUP($A320,[1]Intermediate!A:T,10)*[1]Intermediate!Q320/100</f>
        <v>72434.399999999994</v>
      </c>
      <c r="I320" s="8">
        <f>VLOOKUP($A320,[1]Intermediate!A:T,10)*[1]Intermediate!R320/100</f>
        <v>9054.2999999999993</v>
      </c>
      <c r="J320" s="8">
        <f>VLOOKUP($A320,[1]Intermediate!A:T,10)*[1]Intermediate!S320/100</f>
        <v>9054.2999999999993</v>
      </c>
      <c r="K320" t="str">
        <f t="shared" si="16"/>
        <v>CAPITAL</v>
      </c>
      <c r="L320" s="9">
        <f>VLOOKUP($A320,[1]Intermediate!A:T,2)</f>
        <v>44370</v>
      </c>
      <c r="M320" t="str">
        <f t="shared" si="17"/>
        <v>BOTH</v>
      </c>
      <c r="N320" s="10">
        <f t="shared" si="18"/>
        <v>0.79999999999999993</v>
      </c>
      <c r="O320" s="10">
        <f t="shared" si="18"/>
        <v>9.9999999999999992E-2</v>
      </c>
      <c r="P320" s="10">
        <f t="shared" si="18"/>
        <v>9.9999999999999992E-2</v>
      </c>
      <c r="Q320" s="11">
        <f t="shared" si="19"/>
        <v>90543</v>
      </c>
    </row>
    <row r="321" spans="1:17" ht="15" customHeight="1" x14ac:dyDescent="0.3">
      <c r="A321" s="5">
        <f>[1]Intermediate!A321</f>
        <v>2000048166</v>
      </c>
      <c r="B321" s="6">
        <f>VLOOKUP($D321,'[1]Counties Systems Crosswalk'!C:E,3)</f>
        <v>12</v>
      </c>
      <c r="C321" s="7" t="str">
        <f>VLOOKUP($A321,[1]Intermediate!A:T,3)</f>
        <v>IREDELL COUNTY</v>
      </c>
      <c r="D321" s="7">
        <f>VLOOKUP($C321,[1]Claims!A:B,2,FALSE)</f>
        <v>1038</v>
      </c>
      <c r="E321" t="str">
        <f>VLOOKUP($D321,'[1]Counties Systems Crosswalk'!C:D,2)</f>
        <v>Iredell</v>
      </c>
      <c r="F321" t="str">
        <f>VLOOKUP($A321,[1]Intermediate!A:T,5)</f>
        <v>P2022_CAPITAL</v>
      </c>
      <c r="G321" s="8">
        <f>VLOOKUP($A321,[1]Intermediate!A:T,10)</f>
        <v>396107</v>
      </c>
      <c r="H321" s="8">
        <f>VLOOKUP($A321,[1]Intermediate!A:T,10)*[1]Intermediate!Q321/100</f>
        <v>316885.59999999998</v>
      </c>
      <c r="I321" s="8">
        <f>VLOOKUP($A321,[1]Intermediate!A:T,10)*[1]Intermediate!R321/100</f>
        <v>39610.699999999997</v>
      </c>
      <c r="J321" s="8">
        <f>VLOOKUP($A321,[1]Intermediate!A:T,10)*[1]Intermediate!S321/100</f>
        <v>39610.699999999997</v>
      </c>
      <c r="K321" t="str">
        <f t="shared" si="16"/>
        <v>CAPITAL</v>
      </c>
      <c r="L321" s="9">
        <f>VLOOKUP($A321,[1]Intermediate!A:T,2)</f>
        <v>44370</v>
      </c>
      <c r="M321" t="str">
        <f t="shared" si="17"/>
        <v>BOTH</v>
      </c>
      <c r="N321" s="10">
        <f t="shared" si="18"/>
        <v>0.79999999999999993</v>
      </c>
      <c r="O321" s="10">
        <f t="shared" si="18"/>
        <v>9.9999999999999992E-2</v>
      </c>
      <c r="P321" s="10">
        <f t="shared" si="18"/>
        <v>9.9999999999999992E-2</v>
      </c>
      <c r="Q321" s="11">
        <f t="shared" si="19"/>
        <v>396107</v>
      </c>
    </row>
    <row r="322" spans="1:17" ht="15" customHeight="1" x14ac:dyDescent="0.3">
      <c r="A322" s="5">
        <f>[1]Intermediate!A322</f>
        <v>2000048168</v>
      </c>
      <c r="B322" s="6">
        <f>VLOOKUP($D322,'[1]Counties Systems Crosswalk'!C:E,3)</f>
        <v>4</v>
      </c>
      <c r="C322" s="7" t="str">
        <f>VLOOKUP($A322,[1]Intermediate!A:T,3)</f>
        <v>GOLDSBORO WAYNE TRANSPORTATION</v>
      </c>
      <c r="D322" s="7">
        <f>VLOOKUP($C322,[1]Claims!A:B,2,FALSE)</f>
        <v>1031</v>
      </c>
      <c r="E322" t="str">
        <f>VLOOKUP($D322,'[1]Counties Systems Crosswalk'!C:D,2)</f>
        <v>Wayne</v>
      </c>
      <c r="F322" t="str">
        <f>VLOOKUP($A322,[1]Intermediate!A:T,5)</f>
        <v>P2022_5311_ADMIN</v>
      </c>
      <c r="G322" s="8">
        <f>VLOOKUP($A322,[1]Intermediate!A:T,10)</f>
        <v>227021</v>
      </c>
      <c r="H322" s="8">
        <f>VLOOKUP($A322,[1]Intermediate!A:T,10)*[1]Intermediate!Q322/100</f>
        <v>181616.8</v>
      </c>
      <c r="I322" s="8">
        <f>VLOOKUP($A322,[1]Intermediate!A:T,10)*[1]Intermediate!R322/100</f>
        <v>11351.05</v>
      </c>
      <c r="J322" s="8">
        <f>VLOOKUP($A322,[1]Intermediate!A:T,10)*[1]Intermediate!S322/100</f>
        <v>34053.15</v>
      </c>
      <c r="K322" t="str">
        <f t="shared" si="16"/>
        <v/>
      </c>
      <c r="L322" s="9">
        <f>VLOOKUP($A322,[1]Intermediate!A:T,2)</f>
        <v>44370</v>
      </c>
      <c r="M322" t="str">
        <f t="shared" si="17"/>
        <v>BOTH</v>
      </c>
      <c r="N322" s="10">
        <f t="shared" si="18"/>
        <v>0.79999999999999993</v>
      </c>
      <c r="O322" s="10">
        <f t="shared" si="18"/>
        <v>4.9999999999999996E-2</v>
      </c>
      <c r="P322" s="10">
        <f t="shared" si="18"/>
        <v>0.15</v>
      </c>
      <c r="Q322" s="11">
        <f t="shared" si="19"/>
        <v>227020.99999999997</v>
      </c>
    </row>
    <row r="323" spans="1:17" ht="15" customHeight="1" x14ac:dyDescent="0.3">
      <c r="A323" s="5">
        <f>[1]Intermediate!A323</f>
        <v>2000048191</v>
      </c>
      <c r="B323" s="6">
        <f>VLOOKUP($D323,'[1]Counties Systems Crosswalk'!C:E,3)</f>
        <v>4</v>
      </c>
      <c r="C323" s="7" t="str">
        <f>VLOOKUP($A323,[1]Intermediate!A:T,3)</f>
        <v>GOLDSBORO WAYNE TRANSPORTATION</v>
      </c>
      <c r="D323" s="7">
        <f>VLOOKUP($C323,[1]Claims!A:B,2,FALSE)</f>
        <v>1031</v>
      </c>
      <c r="E323" t="str">
        <f>VLOOKUP($D323,'[1]Counties Systems Crosswalk'!C:D,2)</f>
        <v>Wayne</v>
      </c>
      <c r="F323" t="str">
        <f>VLOOKUP($A323,[1]Intermediate!A:T,5)</f>
        <v>P2022_CAPITAL</v>
      </c>
      <c r="G323" s="8">
        <f>VLOOKUP($A323,[1]Intermediate!A:T,10)</f>
        <v>16551</v>
      </c>
      <c r="H323" s="8">
        <f>VLOOKUP($A323,[1]Intermediate!A:T,10)*[1]Intermediate!Q323/100</f>
        <v>13240.8</v>
      </c>
      <c r="I323" s="8">
        <f>VLOOKUP($A323,[1]Intermediate!A:T,10)*[1]Intermediate!R323/100</f>
        <v>1655.1</v>
      </c>
      <c r="J323" s="8">
        <f>VLOOKUP($A323,[1]Intermediate!A:T,10)*[1]Intermediate!S323/100</f>
        <v>1655.1</v>
      </c>
      <c r="K323" t="str">
        <f t="shared" ref="K323:K386" si="20">IF(COUNTIF(F323, "*CAPITAL*"),"CAPITAL", IF(COUNTIF(F323, "*OPER*"),"OPERATING",""))</f>
        <v>CAPITAL</v>
      </c>
      <c r="L323" s="9">
        <f>VLOOKUP($A323,[1]Intermediate!A:T,2)</f>
        <v>44370</v>
      </c>
      <c r="M323" t="str">
        <f t="shared" ref="M323:M386" si="21">IF(AND(H323&gt;0,I323&gt;0),"BOTH",IF(H323&gt;0,"FEDERAL",IF(G323=0,"","STATE")))</f>
        <v>BOTH</v>
      </c>
      <c r="N323" s="10">
        <f t="shared" ref="N323:P386" si="22">H323/$G323</f>
        <v>0.79999999999999993</v>
      </c>
      <c r="O323" s="10">
        <f t="shared" si="22"/>
        <v>9.9999999999999992E-2</v>
      </c>
      <c r="P323" s="10">
        <f t="shared" si="22"/>
        <v>9.9999999999999992E-2</v>
      </c>
      <c r="Q323" s="11">
        <f t="shared" ref="Q323:Q386" si="23">SUM(H323:J323)</f>
        <v>16551</v>
      </c>
    </row>
    <row r="324" spans="1:17" ht="15" customHeight="1" x14ac:dyDescent="0.3">
      <c r="A324" s="5">
        <f>[1]Intermediate!A324</f>
        <v>2000048192</v>
      </c>
      <c r="B324" s="6">
        <f>VLOOKUP($D324,'[1]Counties Systems Crosswalk'!C:E,3)</f>
        <v>4</v>
      </c>
      <c r="C324" s="7" t="str">
        <f>VLOOKUP($A324,[1]Intermediate!A:T,3)</f>
        <v>GOLDSBORO WAYNE TRANSPORTATION</v>
      </c>
      <c r="D324" s="7">
        <f>VLOOKUP($C324,[1]Claims!A:B,2,FALSE)</f>
        <v>1031</v>
      </c>
      <c r="E324" t="str">
        <f>VLOOKUP($D324,'[1]Counties Systems Crosswalk'!C:D,2)</f>
        <v>Wayne</v>
      </c>
      <c r="F324" t="str">
        <f>VLOOKUP($A324,[1]Intermediate!A:T,5)</f>
        <v>P2022_CAPITAL</v>
      </c>
      <c r="G324" s="8">
        <f>VLOOKUP($A324,[1]Intermediate!A:T,10)</f>
        <v>47520</v>
      </c>
      <c r="H324" s="8">
        <f>VLOOKUP($A324,[1]Intermediate!A:T,10)*[1]Intermediate!Q324/100</f>
        <v>38016</v>
      </c>
      <c r="I324" s="8">
        <f>VLOOKUP($A324,[1]Intermediate!A:T,10)*[1]Intermediate!R324/100</f>
        <v>4752</v>
      </c>
      <c r="J324" s="8">
        <f>VLOOKUP($A324,[1]Intermediate!A:T,10)*[1]Intermediate!S324/100</f>
        <v>4752</v>
      </c>
      <c r="K324" t="str">
        <f t="shared" si="20"/>
        <v>CAPITAL</v>
      </c>
      <c r="L324" s="9">
        <f>VLOOKUP($A324,[1]Intermediate!A:T,2)</f>
        <v>44370</v>
      </c>
      <c r="M324" t="str">
        <f t="shared" si="21"/>
        <v>BOTH</v>
      </c>
      <c r="N324" s="10">
        <f t="shared" si="22"/>
        <v>0.8</v>
      </c>
      <c r="O324" s="10">
        <f t="shared" si="22"/>
        <v>0.1</v>
      </c>
      <c r="P324" s="10">
        <f t="shared" si="22"/>
        <v>0.1</v>
      </c>
      <c r="Q324" s="11">
        <f t="shared" si="23"/>
        <v>47520</v>
      </c>
    </row>
    <row r="325" spans="1:17" ht="15" customHeight="1" x14ac:dyDescent="0.3">
      <c r="A325" s="5">
        <f>[1]Intermediate!A325</f>
        <v>2000048193</v>
      </c>
      <c r="B325" s="6">
        <f>VLOOKUP($D325,'[1]Counties Systems Crosswalk'!C:E,3)</f>
        <v>2</v>
      </c>
      <c r="C325" s="7" t="str">
        <f>VLOOKUP($A325,[1]Intermediate!A:T,3)</f>
        <v>BEAUFORT COUNTY DEVELOPMENTAL</v>
      </c>
      <c r="D325" s="7">
        <f>VLOOKUP($C325,[1]Claims!A:B,2,FALSE)</f>
        <v>1009</v>
      </c>
      <c r="E325" t="str">
        <f>VLOOKUP($D325,'[1]Counties Systems Crosswalk'!C:D,2)</f>
        <v>Beaufort</v>
      </c>
      <c r="F325" t="str">
        <f>VLOOKUP($A325,[1]Intermediate!A:T,5)</f>
        <v>P2022_5311_ADMIN</v>
      </c>
      <c r="G325" s="8">
        <f>VLOOKUP($A325,[1]Intermediate!A:T,10)</f>
        <v>170838</v>
      </c>
      <c r="H325" s="8">
        <f>VLOOKUP($A325,[1]Intermediate!A:T,10)*[1]Intermediate!Q325/100</f>
        <v>136670.39999999999</v>
      </c>
      <c r="I325" s="8">
        <f>VLOOKUP($A325,[1]Intermediate!A:T,10)*[1]Intermediate!R325/100</f>
        <v>8541.9</v>
      </c>
      <c r="J325" s="8">
        <f>VLOOKUP($A325,[1]Intermediate!A:T,10)*[1]Intermediate!S325/100</f>
        <v>25625.7</v>
      </c>
      <c r="K325" t="str">
        <f t="shared" si="20"/>
        <v/>
      </c>
      <c r="L325" s="9">
        <f>VLOOKUP($A325,[1]Intermediate!A:T,2)</f>
        <v>44370</v>
      </c>
      <c r="M325" t="str">
        <f t="shared" si="21"/>
        <v>BOTH</v>
      </c>
      <c r="N325" s="10">
        <f t="shared" si="22"/>
        <v>0.79999999999999993</v>
      </c>
      <c r="O325" s="10">
        <f t="shared" si="22"/>
        <v>4.9999999999999996E-2</v>
      </c>
      <c r="P325" s="10">
        <f t="shared" si="22"/>
        <v>0.15</v>
      </c>
      <c r="Q325" s="11">
        <f t="shared" si="23"/>
        <v>170838</v>
      </c>
    </row>
    <row r="326" spans="1:17" ht="15" customHeight="1" x14ac:dyDescent="0.3">
      <c r="A326" s="5">
        <f>[1]Intermediate!A326</f>
        <v>2000048194</v>
      </c>
      <c r="B326" s="6">
        <f>VLOOKUP($D326,'[1]Counties Systems Crosswalk'!C:E,3)</f>
        <v>1</v>
      </c>
      <c r="C326" s="7" t="str">
        <f>VLOOKUP($A326,[1]Intermediate!A:T,3)</f>
        <v>HYDE COUNTY NON-PROFIT PRIVATE</v>
      </c>
      <c r="D326" s="7">
        <f>VLOOKUP($C326,[1]Claims!A:B,2,FALSE)</f>
        <v>1037</v>
      </c>
      <c r="E326" t="str">
        <f>VLOOKUP($D326,'[1]Counties Systems Crosswalk'!C:D,2)</f>
        <v>Hyde, Tyrell</v>
      </c>
      <c r="F326" t="str">
        <f>VLOOKUP($A326,[1]Intermediate!A:T,5)</f>
        <v>P2022_5311_ADMIN</v>
      </c>
      <c r="G326" s="8">
        <f>VLOOKUP($A326,[1]Intermediate!A:T,10)</f>
        <v>117069</v>
      </c>
      <c r="H326" s="8">
        <f>VLOOKUP($A326,[1]Intermediate!A:T,10)*[1]Intermediate!Q326/100</f>
        <v>93655.2</v>
      </c>
      <c r="I326" s="8">
        <f>VLOOKUP($A326,[1]Intermediate!A:T,10)*[1]Intermediate!R326/100</f>
        <v>5853.45</v>
      </c>
      <c r="J326" s="8">
        <f>VLOOKUP($A326,[1]Intermediate!A:T,10)*[1]Intermediate!S326/100</f>
        <v>17560.349999999999</v>
      </c>
      <c r="K326" t="str">
        <f t="shared" si="20"/>
        <v/>
      </c>
      <c r="L326" s="9">
        <f>VLOOKUP($A326,[1]Intermediate!A:T,2)</f>
        <v>44370</v>
      </c>
      <c r="M326" t="str">
        <f t="shared" si="21"/>
        <v>BOTH</v>
      </c>
      <c r="N326" s="10">
        <f t="shared" si="22"/>
        <v>0.79999999999999993</v>
      </c>
      <c r="O326" s="10">
        <f t="shared" si="22"/>
        <v>4.9999999999999996E-2</v>
      </c>
      <c r="P326" s="10">
        <f t="shared" si="22"/>
        <v>0.15</v>
      </c>
      <c r="Q326" s="11">
        <f t="shared" si="23"/>
        <v>117069</v>
      </c>
    </row>
    <row r="327" spans="1:17" ht="15" customHeight="1" x14ac:dyDescent="0.3">
      <c r="A327" s="5">
        <f>[1]Intermediate!A327</f>
        <v>2000048195</v>
      </c>
      <c r="B327" s="6">
        <f>VLOOKUP($D327,'[1]Counties Systems Crosswalk'!C:E,3)</f>
        <v>3</v>
      </c>
      <c r="C327" s="7" t="str">
        <f>VLOOKUP($A327,[1]Intermediate!A:T,3)</f>
        <v>ONSLOW UNITED TRANSIT</v>
      </c>
      <c r="D327" s="7">
        <f>VLOOKUP($C327,[1]Claims!A:B,2,FALSE)</f>
        <v>1051</v>
      </c>
      <c r="E327" t="str">
        <f>VLOOKUP($D327,'[1]Counties Systems Crosswalk'!C:D,2)</f>
        <v>Onslow</v>
      </c>
      <c r="F327" t="str">
        <f>VLOOKUP($A327,[1]Intermediate!A:T,5)</f>
        <v>P2022_5311_ADMIN</v>
      </c>
      <c r="G327" s="8">
        <f>VLOOKUP($A327,[1]Intermediate!A:T,10)</f>
        <v>254433</v>
      </c>
      <c r="H327" s="8">
        <f>VLOOKUP($A327,[1]Intermediate!A:T,10)*[1]Intermediate!Q327/100</f>
        <v>203546.4</v>
      </c>
      <c r="I327" s="8">
        <f>VLOOKUP($A327,[1]Intermediate!A:T,10)*[1]Intermediate!R327/100</f>
        <v>12721.65</v>
      </c>
      <c r="J327" s="8">
        <f>VLOOKUP($A327,[1]Intermediate!A:T,10)*[1]Intermediate!S327/100</f>
        <v>38164.949999999997</v>
      </c>
      <c r="K327" t="str">
        <f t="shared" si="20"/>
        <v/>
      </c>
      <c r="L327" s="9">
        <f>VLOOKUP($A327,[1]Intermediate!A:T,2)</f>
        <v>44370</v>
      </c>
      <c r="M327" t="str">
        <f t="shared" si="21"/>
        <v>BOTH</v>
      </c>
      <c r="N327" s="10">
        <f t="shared" si="22"/>
        <v>0.79999999999999993</v>
      </c>
      <c r="O327" s="10">
        <f t="shared" si="22"/>
        <v>4.9999999999999996E-2</v>
      </c>
      <c r="P327" s="10">
        <f t="shared" si="22"/>
        <v>0.15</v>
      </c>
      <c r="Q327" s="11">
        <f t="shared" si="23"/>
        <v>254433</v>
      </c>
    </row>
    <row r="328" spans="1:17" ht="15" customHeight="1" x14ac:dyDescent="0.3">
      <c r="A328" s="5">
        <f>[1]Intermediate!A328</f>
        <v>2000048196</v>
      </c>
      <c r="B328" s="6">
        <f>VLOOKUP($D328,'[1]Counties Systems Crosswalk'!C:E,3)</f>
        <v>3</v>
      </c>
      <c r="C328" s="7" t="str">
        <f>VLOOKUP($A328,[1]Intermediate!A:T,3)</f>
        <v>ONSLOW UNITED TRANSIT</v>
      </c>
      <c r="D328" s="7">
        <f>VLOOKUP($C328,[1]Claims!A:B,2,FALSE)</f>
        <v>1051</v>
      </c>
      <c r="E328" t="str">
        <f>VLOOKUP($D328,'[1]Counties Systems Crosswalk'!C:D,2)</f>
        <v>Onslow</v>
      </c>
      <c r="F328" t="str">
        <f>VLOOKUP($A328,[1]Intermediate!A:T,5)</f>
        <v>P2022_CAPITAL</v>
      </c>
      <c r="G328" s="8">
        <f>VLOOKUP($A328,[1]Intermediate!A:T,10)</f>
        <v>15085</v>
      </c>
      <c r="H328" s="8">
        <f>VLOOKUP($A328,[1]Intermediate!A:T,10)*[1]Intermediate!Q328/100</f>
        <v>12068</v>
      </c>
      <c r="I328" s="8">
        <f>VLOOKUP($A328,[1]Intermediate!A:T,10)*[1]Intermediate!R328/100</f>
        <v>1508.5</v>
      </c>
      <c r="J328" s="8">
        <f>VLOOKUP($A328,[1]Intermediate!A:T,10)*[1]Intermediate!S328/100</f>
        <v>1508.5</v>
      </c>
      <c r="K328" t="str">
        <f t="shared" si="20"/>
        <v>CAPITAL</v>
      </c>
      <c r="L328" s="9">
        <f>VLOOKUP($A328,[1]Intermediate!A:T,2)</f>
        <v>44370</v>
      </c>
      <c r="M328" t="str">
        <f t="shared" si="21"/>
        <v>BOTH</v>
      </c>
      <c r="N328" s="10">
        <f t="shared" si="22"/>
        <v>0.8</v>
      </c>
      <c r="O328" s="10">
        <f t="shared" si="22"/>
        <v>0.1</v>
      </c>
      <c r="P328" s="10">
        <f t="shared" si="22"/>
        <v>0.1</v>
      </c>
      <c r="Q328" s="11">
        <f t="shared" si="23"/>
        <v>15085</v>
      </c>
    </row>
    <row r="329" spans="1:17" ht="15" customHeight="1" x14ac:dyDescent="0.3">
      <c r="A329" s="5">
        <f>[1]Intermediate!A329</f>
        <v>2000048197</v>
      </c>
      <c r="B329" s="6">
        <f>VLOOKUP($D329,'[1]Counties Systems Crosswalk'!C:E,3)</f>
        <v>3</v>
      </c>
      <c r="C329" s="7" t="str">
        <f>VLOOKUP($A329,[1]Intermediate!A:T,3)</f>
        <v>ONSLOW UNITED TRANSIT</v>
      </c>
      <c r="D329" s="7">
        <f>VLOOKUP($C329,[1]Claims!A:B,2,FALSE)</f>
        <v>1051</v>
      </c>
      <c r="E329" t="str">
        <f>VLOOKUP($D329,'[1]Counties Systems Crosswalk'!C:D,2)</f>
        <v>Onslow</v>
      </c>
      <c r="F329" t="str">
        <f>VLOOKUP($A329,[1]Intermediate!A:T,5)</f>
        <v>P2022_CAPITAL</v>
      </c>
      <c r="G329" s="8">
        <f>VLOOKUP($A329,[1]Intermediate!A:T,10)</f>
        <v>192504</v>
      </c>
      <c r="H329" s="8">
        <f>VLOOKUP($A329,[1]Intermediate!A:T,10)*[1]Intermediate!Q329/100</f>
        <v>154003.20000000001</v>
      </c>
      <c r="I329" s="8">
        <f>VLOOKUP($A329,[1]Intermediate!A:T,10)*[1]Intermediate!R329/100</f>
        <v>19250.400000000001</v>
      </c>
      <c r="J329" s="8">
        <f>VLOOKUP($A329,[1]Intermediate!A:T,10)*[1]Intermediate!S329/100</f>
        <v>19250.400000000001</v>
      </c>
      <c r="K329" t="str">
        <f t="shared" si="20"/>
        <v>CAPITAL</v>
      </c>
      <c r="L329" s="9">
        <f>VLOOKUP($A329,[1]Intermediate!A:T,2)</f>
        <v>44370</v>
      </c>
      <c r="M329" t="str">
        <f t="shared" si="21"/>
        <v>BOTH</v>
      </c>
      <c r="N329" s="10">
        <f t="shared" si="22"/>
        <v>0.8</v>
      </c>
      <c r="O329" s="10">
        <f t="shared" si="22"/>
        <v>0.1</v>
      </c>
      <c r="P329" s="10">
        <f t="shared" si="22"/>
        <v>0.1</v>
      </c>
      <c r="Q329" s="11">
        <f t="shared" si="23"/>
        <v>192504</v>
      </c>
    </row>
    <row r="330" spans="1:17" ht="15" customHeight="1" x14ac:dyDescent="0.3">
      <c r="A330" s="5">
        <f>[1]Intermediate!A330</f>
        <v>2000048198</v>
      </c>
      <c r="B330" s="6">
        <f>VLOOKUP($D330,'[1]Counties Systems Crosswalk'!C:E,3)</f>
        <v>3</v>
      </c>
      <c r="C330" s="7" t="str">
        <f>VLOOKUP($A330,[1]Intermediate!A:T,3)</f>
        <v>SAMPSON COUNTY</v>
      </c>
      <c r="D330" s="7">
        <f>VLOOKUP($C330,[1]Claims!A:B,2,FALSE)</f>
        <v>1063</v>
      </c>
      <c r="E330" t="str">
        <f>VLOOKUP($D330,'[1]Counties Systems Crosswalk'!C:D,2)</f>
        <v>Sampson</v>
      </c>
      <c r="F330" t="str">
        <f>VLOOKUP($A330,[1]Intermediate!A:T,5)</f>
        <v>P2022_CAPITAL</v>
      </c>
      <c r="G330" s="8">
        <f>VLOOKUP($A330,[1]Intermediate!A:T,10)</f>
        <v>45180</v>
      </c>
      <c r="H330" s="8">
        <f>VLOOKUP($A330,[1]Intermediate!A:T,10)*[1]Intermediate!Q330/100</f>
        <v>36144</v>
      </c>
      <c r="I330" s="8">
        <f>VLOOKUP($A330,[1]Intermediate!A:T,10)*[1]Intermediate!R330/100</f>
        <v>4518</v>
      </c>
      <c r="J330" s="8">
        <f>VLOOKUP($A330,[1]Intermediate!A:T,10)*[1]Intermediate!S330/100</f>
        <v>4518</v>
      </c>
      <c r="K330" t="str">
        <f t="shared" si="20"/>
        <v>CAPITAL</v>
      </c>
      <c r="L330" s="9">
        <f>VLOOKUP($A330,[1]Intermediate!A:T,2)</f>
        <v>44370</v>
      </c>
      <c r="M330" t="str">
        <f t="shared" si="21"/>
        <v>BOTH</v>
      </c>
      <c r="N330" s="10">
        <f t="shared" si="22"/>
        <v>0.8</v>
      </c>
      <c r="O330" s="10">
        <f t="shared" si="22"/>
        <v>0.1</v>
      </c>
      <c r="P330" s="10">
        <f t="shared" si="22"/>
        <v>0.1</v>
      </c>
      <c r="Q330" s="11">
        <f t="shared" si="23"/>
        <v>45180</v>
      </c>
    </row>
    <row r="331" spans="1:17" ht="15" customHeight="1" x14ac:dyDescent="0.3">
      <c r="A331" s="5">
        <f>[1]Intermediate!A331</f>
        <v>2000048199</v>
      </c>
      <c r="B331" s="6">
        <f>VLOOKUP($D331,'[1]Counties Systems Crosswalk'!C:E,3)</f>
        <v>3</v>
      </c>
      <c r="C331" s="7" t="str">
        <f>VLOOKUP($A331,[1]Intermediate!A:T,3)</f>
        <v>SAMPSON COUNTY</v>
      </c>
      <c r="D331" s="7">
        <f>VLOOKUP($C331,[1]Claims!A:B,2,FALSE)</f>
        <v>1063</v>
      </c>
      <c r="E331" t="str">
        <f>VLOOKUP($D331,'[1]Counties Systems Crosswalk'!C:D,2)</f>
        <v>Sampson</v>
      </c>
      <c r="F331" t="str">
        <f>VLOOKUP($A331,[1]Intermediate!A:T,5)</f>
        <v>P2022_CAPITAL</v>
      </c>
      <c r="G331" s="8">
        <f>VLOOKUP($A331,[1]Intermediate!A:T,10)</f>
        <v>117945</v>
      </c>
      <c r="H331" s="8">
        <f>VLOOKUP($A331,[1]Intermediate!A:T,10)*[1]Intermediate!Q331/100</f>
        <v>94356</v>
      </c>
      <c r="I331" s="8">
        <f>VLOOKUP($A331,[1]Intermediate!A:T,10)*[1]Intermediate!R331/100</f>
        <v>11794.5</v>
      </c>
      <c r="J331" s="8">
        <f>VLOOKUP($A331,[1]Intermediate!A:T,10)*[1]Intermediate!S331/100</f>
        <v>11794.5</v>
      </c>
      <c r="K331" t="str">
        <f t="shared" si="20"/>
        <v>CAPITAL</v>
      </c>
      <c r="L331" s="9">
        <f>VLOOKUP($A331,[1]Intermediate!A:T,2)</f>
        <v>44370</v>
      </c>
      <c r="M331" t="str">
        <f t="shared" si="21"/>
        <v>BOTH</v>
      </c>
      <c r="N331" s="10">
        <f t="shared" si="22"/>
        <v>0.8</v>
      </c>
      <c r="O331" s="10">
        <f t="shared" si="22"/>
        <v>0.1</v>
      </c>
      <c r="P331" s="10">
        <f t="shared" si="22"/>
        <v>0.1</v>
      </c>
      <c r="Q331" s="11">
        <f t="shared" si="23"/>
        <v>117945</v>
      </c>
    </row>
    <row r="332" spans="1:17" ht="15" customHeight="1" x14ac:dyDescent="0.3">
      <c r="A332" s="5">
        <f>[1]Intermediate!A332</f>
        <v>2000048200</v>
      </c>
      <c r="B332" s="6">
        <f>VLOOKUP($D332,'[1]Counties Systems Crosswalk'!C:E,3)</f>
        <v>3</v>
      </c>
      <c r="C332" s="7" t="str">
        <f>VLOOKUP($A332,[1]Intermediate!A:T,3)</f>
        <v>PENDER ADULT SERVICES, INC.</v>
      </c>
      <c r="D332" s="7">
        <f>VLOOKUP($C332,[1]Claims!A:B,2,FALSE)</f>
        <v>1054</v>
      </c>
      <c r="E332" t="str">
        <f>VLOOKUP($D332,'[1]Counties Systems Crosswalk'!C:D,2)</f>
        <v>Pender</v>
      </c>
      <c r="F332" t="str">
        <f>VLOOKUP($A332,[1]Intermediate!A:T,5)</f>
        <v>P2022_5311_ADMIN</v>
      </c>
      <c r="G332" s="8">
        <f>VLOOKUP($A332,[1]Intermediate!A:T,10)</f>
        <v>175730</v>
      </c>
      <c r="H332" s="8">
        <f>VLOOKUP($A332,[1]Intermediate!A:T,10)*[1]Intermediate!Q332/100</f>
        <v>140584</v>
      </c>
      <c r="I332" s="8">
        <f>VLOOKUP($A332,[1]Intermediate!A:T,10)*[1]Intermediate!R332/100</f>
        <v>8786.5</v>
      </c>
      <c r="J332" s="8">
        <f>VLOOKUP($A332,[1]Intermediate!A:T,10)*[1]Intermediate!S332/100</f>
        <v>26359.5</v>
      </c>
      <c r="K332" t="str">
        <f t="shared" si="20"/>
        <v/>
      </c>
      <c r="L332" s="9">
        <f>VLOOKUP($A332,[1]Intermediate!A:T,2)</f>
        <v>44370</v>
      </c>
      <c r="M332" t="str">
        <f t="shared" si="21"/>
        <v>BOTH</v>
      </c>
      <c r="N332" s="10">
        <f t="shared" si="22"/>
        <v>0.8</v>
      </c>
      <c r="O332" s="10">
        <f t="shared" si="22"/>
        <v>0.05</v>
      </c>
      <c r="P332" s="10">
        <f t="shared" si="22"/>
        <v>0.15</v>
      </c>
      <c r="Q332" s="11">
        <f t="shared" si="23"/>
        <v>175730</v>
      </c>
    </row>
    <row r="333" spans="1:17" ht="15" customHeight="1" x14ac:dyDescent="0.3">
      <c r="A333" s="5">
        <f>[1]Intermediate!A333</f>
        <v>2000048201</v>
      </c>
      <c r="B333" s="6">
        <f>VLOOKUP($D333,'[1]Counties Systems Crosswalk'!C:E,3)</f>
        <v>14</v>
      </c>
      <c r="C333" s="7" t="str">
        <f>VLOOKUP($A333,[1]Intermediate!A:T,3)</f>
        <v>CLAY COUNTY</v>
      </c>
      <c r="D333" s="7">
        <f>VLOOKUP($C333,[1]Claims!A:B,2,FALSE)</f>
        <v>1021</v>
      </c>
      <c r="E333" t="str">
        <f>VLOOKUP($D333,'[1]Counties Systems Crosswalk'!C:D,2)</f>
        <v>Clay</v>
      </c>
      <c r="F333" t="str">
        <f>VLOOKUP($A333,[1]Intermediate!A:T,5)</f>
        <v>P2022_CAPITAL</v>
      </c>
      <c r="G333" s="8">
        <f>VLOOKUP($A333,[1]Intermediate!A:T,10)</f>
        <v>208350</v>
      </c>
      <c r="H333" s="8">
        <f>VLOOKUP($A333,[1]Intermediate!A:T,10)*[1]Intermediate!Q333/100</f>
        <v>166680</v>
      </c>
      <c r="I333" s="8">
        <f>VLOOKUP($A333,[1]Intermediate!A:T,10)*[1]Intermediate!R333/100</f>
        <v>20835</v>
      </c>
      <c r="J333" s="8">
        <f>VLOOKUP($A333,[1]Intermediate!A:T,10)*[1]Intermediate!S333/100</f>
        <v>20835</v>
      </c>
      <c r="K333" t="str">
        <f t="shared" si="20"/>
        <v>CAPITAL</v>
      </c>
      <c r="L333" s="9">
        <f>VLOOKUP($A333,[1]Intermediate!A:T,2)</f>
        <v>44370</v>
      </c>
      <c r="M333" t="str">
        <f t="shared" si="21"/>
        <v>BOTH</v>
      </c>
      <c r="N333" s="10">
        <f t="shared" si="22"/>
        <v>0.8</v>
      </c>
      <c r="O333" s="10">
        <f t="shared" si="22"/>
        <v>0.1</v>
      </c>
      <c r="P333" s="10">
        <f t="shared" si="22"/>
        <v>0.1</v>
      </c>
      <c r="Q333" s="11">
        <f t="shared" si="23"/>
        <v>208350</v>
      </c>
    </row>
    <row r="334" spans="1:17" ht="15" customHeight="1" x14ac:dyDescent="0.3">
      <c r="A334" s="5">
        <f>[1]Intermediate!A334</f>
        <v>2000048202</v>
      </c>
      <c r="B334" s="6">
        <f>VLOOKUP($D334,'[1]Counties Systems Crosswalk'!C:E,3)</f>
        <v>14</v>
      </c>
      <c r="C334" s="7" t="str">
        <f>VLOOKUP($A334,[1]Intermediate!A:T,3)</f>
        <v>CLAY COUNTY</v>
      </c>
      <c r="D334" s="7">
        <f>VLOOKUP($C334,[1]Claims!A:B,2,FALSE)</f>
        <v>1021</v>
      </c>
      <c r="E334" t="str">
        <f>VLOOKUP($D334,'[1]Counties Systems Crosswalk'!C:D,2)</f>
        <v>Clay</v>
      </c>
      <c r="F334" t="str">
        <f>VLOOKUP($A334,[1]Intermediate!A:T,5)</f>
        <v>P2022_5311_ADMIN</v>
      </c>
      <c r="G334" s="8">
        <f>VLOOKUP($A334,[1]Intermediate!A:T,10)</f>
        <v>106373</v>
      </c>
      <c r="H334" s="8">
        <f>VLOOKUP($A334,[1]Intermediate!A:T,10)*[1]Intermediate!Q334/100</f>
        <v>85098.4</v>
      </c>
      <c r="I334" s="8">
        <f>VLOOKUP($A334,[1]Intermediate!A:T,10)*[1]Intermediate!R334/100</f>
        <v>5318.65</v>
      </c>
      <c r="J334" s="8">
        <f>VLOOKUP($A334,[1]Intermediate!A:T,10)*[1]Intermediate!S334/100</f>
        <v>15955.95</v>
      </c>
      <c r="K334" t="str">
        <f t="shared" si="20"/>
        <v/>
      </c>
      <c r="L334" s="9">
        <f>VLOOKUP($A334,[1]Intermediate!A:T,2)</f>
        <v>44370</v>
      </c>
      <c r="M334" t="str">
        <f t="shared" si="21"/>
        <v>BOTH</v>
      </c>
      <c r="N334" s="10">
        <f t="shared" si="22"/>
        <v>0.79999999999999993</v>
      </c>
      <c r="O334" s="10">
        <f t="shared" si="22"/>
        <v>4.9999999999999996E-2</v>
      </c>
      <c r="P334" s="10">
        <f t="shared" si="22"/>
        <v>0.15</v>
      </c>
      <c r="Q334" s="11">
        <f t="shared" si="23"/>
        <v>106372.99999999999</v>
      </c>
    </row>
    <row r="335" spans="1:17" ht="15" customHeight="1" x14ac:dyDescent="0.3">
      <c r="A335" s="5">
        <f>[1]Intermediate!A335</f>
        <v>2000048203</v>
      </c>
      <c r="B335" s="6">
        <f>VLOOKUP($D335,'[1]Counties Systems Crosswalk'!C:E,3)</f>
        <v>8</v>
      </c>
      <c r="C335" s="7" t="str">
        <f>VLOOKUP($A335,[1]Intermediate!A:T,3)</f>
        <v>SCOTLAND COUNTY</v>
      </c>
      <c r="D335" s="7">
        <f>VLOOKUP($C335,[1]Claims!A:B,2,FALSE)</f>
        <v>1064</v>
      </c>
      <c r="E335" t="str">
        <f>VLOOKUP($D335,'[1]Counties Systems Crosswalk'!C:D,2)</f>
        <v>Scotland</v>
      </c>
      <c r="F335" t="str">
        <f>VLOOKUP($A335,[1]Intermediate!A:T,5)</f>
        <v>P2022_5311_ADMIN</v>
      </c>
      <c r="G335" s="8">
        <f>VLOOKUP($A335,[1]Intermediate!A:T,10)</f>
        <v>132961</v>
      </c>
      <c r="H335" s="8">
        <f>VLOOKUP($A335,[1]Intermediate!A:T,10)*[1]Intermediate!Q335/100</f>
        <v>106368.8</v>
      </c>
      <c r="I335" s="8">
        <f>VLOOKUP($A335,[1]Intermediate!A:T,10)*[1]Intermediate!R335/100</f>
        <v>6648.05</v>
      </c>
      <c r="J335" s="8">
        <f>VLOOKUP($A335,[1]Intermediate!A:T,10)*[1]Intermediate!S335/100</f>
        <v>19944.150000000001</v>
      </c>
      <c r="K335" t="str">
        <f t="shared" si="20"/>
        <v/>
      </c>
      <c r="L335" s="9">
        <f>VLOOKUP($A335,[1]Intermediate!A:T,2)</f>
        <v>44370</v>
      </c>
      <c r="M335" t="str">
        <f t="shared" si="21"/>
        <v>BOTH</v>
      </c>
      <c r="N335" s="10">
        <f t="shared" si="22"/>
        <v>0.8</v>
      </c>
      <c r="O335" s="10">
        <f t="shared" si="22"/>
        <v>0.05</v>
      </c>
      <c r="P335" s="10">
        <f t="shared" si="22"/>
        <v>0.15000000000000002</v>
      </c>
      <c r="Q335" s="11">
        <f t="shared" si="23"/>
        <v>132961</v>
      </c>
    </row>
    <row r="336" spans="1:17" ht="15" customHeight="1" x14ac:dyDescent="0.3">
      <c r="A336" s="5">
        <f>[1]Intermediate!A336</f>
        <v>2000048204</v>
      </c>
      <c r="B336" s="6">
        <f>VLOOKUP($D336,'[1]Counties Systems Crosswalk'!C:E,3)</f>
        <v>11</v>
      </c>
      <c r="C336" s="7" t="str">
        <f>VLOOKUP($A336,[1]Intermediate!A:T,3)</f>
        <v>ALLEGHANY COUNTY</v>
      </c>
      <c r="D336" s="7">
        <f>VLOOKUP($C336,[1]Claims!A:B,2,FALSE)</f>
        <v>1004</v>
      </c>
      <c r="E336" t="str">
        <f>VLOOKUP($D336,'[1]Counties Systems Crosswalk'!C:D,2)</f>
        <v>Alleghany</v>
      </c>
      <c r="F336" t="str">
        <f>VLOOKUP($A336,[1]Intermediate!A:T,5)</f>
        <v>P2022_CAPITAL</v>
      </c>
      <c r="G336" s="8">
        <f>VLOOKUP($A336,[1]Intermediate!A:T,10)</f>
        <v>106812</v>
      </c>
      <c r="H336" s="8">
        <f>VLOOKUP($A336,[1]Intermediate!A:T,10)*[1]Intermediate!Q336/100</f>
        <v>85449.600000000006</v>
      </c>
      <c r="I336" s="8">
        <f>VLOOKUP($A336,[1]Intermediate!A:T,10)*[1]Intermediate!R336/100</f>
        <v>10681.2</v>
      </c>
      <c r="J336" s="8">
        <f>VLOOKUP($A336,[1]Intermediate!A:T,10)*[1]Intermediate!S336/100</f>
        <v>10681.2</v>
      </c>
      <c r="K336" t="str">
        <f t="shared" si="20"/>
        <v>CAPITAL</v>
      </c>
      <c r="L336" s="9">
        <f>VLOOKUP($A336,[1]Intermediate!A:T,2)</f>
        <v>44370</v>
      </c>
      <c r="M336" t="str">
        <f t="shared" si="21"/>
        <v>BOTH</v>
      </c>
      <c r="N336" s="10">
        <f t="shared" si="22"/>
        <v>0.8</v>
      </c>
      <c r="O336" s="10">
        <f t="shared" si="22"/>
        <v>0.1</v>
      </c>
      <c r="P336" s="10">
        <f t="shared" si="22"/>
        <v>0.1</v>
      </c>
      <c r="Q336" s="11">
        <f t="shared" si="23"/>
        <v>106812</v>
      </c>
    </row>
    <row r="337" spans="1:17" ht="15" customHeight="1" x14ac:dyDescent="0.3">
      <c r="A337" s="5">
        <f>[1]Intermediate!A337</f>
        <v>2000048205</v>
      </c>
      <c r="B337" s="6">
        <f>VLOOKUP($D337,'[1]Counties Systems Crosswalk'!C:E,3)</f>
        <v>2</v>
      </c>
      <c r="C337" s="7" t="str">
        <f>VLOOKUP($A337,[1]Intermediate!A:T,3)</f>
        <v>LENOIR COUNTY</v>
      </c>
      <c r="D337" s="7">
        <f>VLOOKUP($C337,[1]Claims!A:B,2,FALSE)</f>
        <v>1042</v>
      </c>
      <c r="E337" t="str">
        <f>VLOOKUP($D337,'[1]Counties Systems Crosswalk'!C:D,2)</f>
        <v>Lenior</v>
      </c>
      <c r="F337" t="str">
        <f>VLOOKUP($A337,[1]Intermediate!A:T,5)</f>
        <v>P2022_5311_ADMIN</v>
      </c>
      <c r="G337" s="8">
        <f>VLOOKUP($A337,[1]Intermediate!A:T,10)</f>
        <v>225114</v>
      </c>
      <c r="H337" s="8">
        <f>VLOOKUP($A337,[1]Intermediate!A:T,10)*[1]Intermediate!Q337/100</f>
        <v>180091.2</v>
      </c>
      <c r="I337" s="8">
        <f>VLOOKUP($A337,[1]Intermediate!A:T,10)*[1]Intermediate!R337/100</f>
        <v>11255.7</v>
      </c>
      <c r="J337" s="8">
        <f>VLOOKUP($A337,[1]Intermediate!A:T,10)*[1]Intermediate!S337/100</f>
        <v>33767.1</v>
      </c>
      <c r="K337" t="str">
        <f t="shared" si="20"/>
        <v/>
      </c>
      <c r="L337" s="9">
        <f>VLOOKUP($A337,[1]Intermediate!A:T,2)</f>
        <v>44370</v>
      </c>
      <c r="M337" t="str">
        <f t="shared" si="21"/>
        <v>BOTH</v>
      </c>
      <c r="N337" s="10">
        <f t="shared" si="22"/>
        <v>0.8</v>
      </c>
      <c r="O337" s="10">
        <f t="shared" si="22"/>
        <v>0.05</v>
      </c>
      <c r="P337" s="10">
        <f t="shared" si="22"/>
        <v>0.15</v>
      </c>
      <c r="Q337" s="11">
        <f t="shared" si="23"/>
        <v>225114.00000000003</v>
      </c>
    </row>
    <row r="338" spans="1:17" ht="15" customHeight="1" x14ac:dyDescent="0.3">
      <c r="A338" s="5">
        <f>[1]Intermediate!A338</f>
        <v>2000048206</v>
      </c>
      <c r="B338" s="6">
        <f>VLOOKUP($D338,'[1]Counties Systems Crosswalk'!C:E,3)</f>
        <v>14</v>
      </c>
      <c r="C338" s="7" t="str">
        <f>VLOOKUP($A338,[1]Intermediate!A:T,3)</f>
        <v>CHEROKEE COUNTY</v>
      </c>
      <c r="D338" s="7">
        <f>VLOOKUP($C338,[1]Claims!A:B,2,FALSE)</f>
        <v>1017</v>
      </c>
      <c r="E338" t="str">
        <f>VLOOKUP($D338,'[1]Counties Systems Crosswalk'!C:D,2)</f>
        <v>Cherokee</v>
      </c>
      <c r="F338" t="str">
        <f>VLOOKUP($A338,[1]Intermediate!A:T,5)</f>
        <v>P2022_CAPITAL</v>
      </c>
      <c r="G338" s="8">
        <f>VLOOKUP($A338,[1]Intermediate!A:T,10)</f>
        <v>26751</v>
      </c>
      <c r="H338" s="8">
        <f>VLOOKUP($A338,[1]Intermediate!A:T,10)*[1]Intermediate!Q338/100</f>
        <v>21400.799999999999</v>
      </c>
      <c r="I338" s="8">
        <f>VLOOKUP($A338,[1]Intermediate!A:T,10)*[1]Intermediate!R338/100</f>
        <v>2675.1</v>
      </c>
      <c r="J338" s="8">
        <f>VLOOKUP($A338,[1]Intermediate!A:T,10)*[1]Intermediate!S338/100</f>
        <v>2675.1</v>
      </c>
      <c r="K338" t="str">
        <f t="shared" si="20"/>
        <v>CAPITAL</v>
      </c>
      <c r="L338" s="9">
        <f>VLOOKUP($A338,[1]Intermediate!A:T,2)</f>
        <v>44370</v>
      </c>
      <c r="M338" t="str">
        <f t="shared" si="21"/>
        <v>BOTH</v>
      </c>
      <c r="N338" s="10">
        <f t="shared" si="22"/>
        <v>0.79999999999999993</v>
      </c>
      <c r="O338" s="10">
        <f t="shared" si="22"/>
        <v>9.9999999999999992E-2</v>
      </c>
      <c r="P338" s="10">
        <f t="shared" si="22"/>
        <v>9.9999999999999992E-2</v>
      </c>
      <c r="Q338" s="11">
        <f t="shared" si="23"/>
        <v>26750.999999999996</v>
      </c>
    </row>
    <row r="339" spans="1:17" ht="15" customHeight="1" x14ac:dyDescent="0.3">
      <c r="A339" s="5">
        <f>[1]Intermediate!A339</f>
        <v>2000048207</v>
      </c>
      <c r="B339" s="6" t="e">
        <f>VLOOKUP($D339,'[1]Counties Systems Crosswalk'!C:E,3)</f>
        <v>#N/A</v>
      </c>
      <c r="C339" s="7" t="str">
        <f>VLOOKUP($A339,[1]Intermediate!A:T,3)</f>
        <v>BARONS BUS INC</v>
      </c>
      <c r="D339" s="7">
        <f>VLOOKUP($C339,[1]Claims!A:B,2,FALSE)</f>
        <v>2000</v>
      </c>
      <c r="E339" t="str">
        <f>VLOOKUP($D339,'[1]Counties Systems Crosswalk'!C:D,2)</f>
        <v>Statewide</v>
      </c>
      <c r="F339" t="str">
        <f>VLOOKUP($A339,[1]Intermediate!A:T,5)</f>
        <v>P2021_CARES_INTERCITY</v>
      </c>
      <c r="G339" s="8">
        <f>VLOOKUP($A339,[1]Intermediate!A:T,10)</f>
        <v>217956</v>
      </c>
      <c r="H339" s="8">
        <f>VLOOKUP($A339,[1]Intermediate!A:T,10)*[1]Intermediate!Q339/100</f>
        <v>217956</v>
      </c>
      <c r="I339" s="8">
        <f>VLOOKUP($A339,[1]Intermediate!A:T,10)*[1]Intermediate!R339/100</f>
        <v>0</v>
      </c>
      <c r="J339" s="8">
        <f>VLOOKUP($A339,[1]Intermediate!A:T,10)*[1]Intermediate!S339/100</f>
        <v>0</v>
      </c>
      <c r="K339" t="str">
        <f t="shared" si="20"/>
        <v/>
      </c>
      <c r="L339" s="9">
        <f>VLOOKUP($A339,[1]Intermediate!A:T,2)</f>
        <v>44370</v>
      </c>
      <c r="M339" t="str">
        <f t="shared" si="21"/>
        <v>FEDERAL</v>
      </c>
      <c r="N339" s="10">
        <f t="shared" si="22"/>
        <v>1</v>
      </c>
      <c r="O339" s="10">
        <f t="shared" si="22"/>
        <v>0</v>
      </c>
      <c r="P339" s="10">
        <f t="shared" si="22"/>
        <v>0</v>
      </c>
      <c r="Q339" s="11">
        <f t="shared" si="23"/>
        <v>217956</v>
      </c>
    </row>
    <row r="340" spans="1:17" ht="15" customHeight="1" x14ac:dyDescent="0.3">
      <c r="A340" s="5">
        <f>[1]Intermediate!A340</f>
        <v>2000048213</v>
      </c>
      <c r="B340" s="6">
        <f>VLOOKUP($D340,'[1]Counties Systems Crosswalk'!C:E,3)</f>
        <v>8</v>
      </c>
      <c r="C340" s="7" t="str">
        <f>VLOOKUP($A340,[1]Intermediate!A:T,3)</f>
        <v>COUNTY OF LEE</v>
      </c>
      <c r="D340" s="7">
        <f>VLOOKUP($C340,[1]Claims!A:B,2,FALSE)</f>
        <v>1041</v>
      </c>
      <c r="E340" t="str">
        <f>VLOOKUP($D340,'[1]Counties Systems Crosswalk'!C:D,2)</f>
        <v>Lee</v>
      </c>
      <c r="F340" t="str">
        <f>VLOOKUP($A340,[1]Intermediate!A:T,5)</f>
        <v>P2022_CAPITAL</v>
      </c>
      <c r="G340" s="8">
        <f>VLOOKUP($A340,[1]Intermediate!A:T,10)</f>
        <v>185836</v>
      </c>
      <c r="H340" s="8">
        <f>VLOOKUP($A340,[1]Intermediate!A:T,10)*[1]Intermediate!Q340/100</f>
        <v>148668.79999999999</v>
      </c>
      <c r="I340" s="8">
        <f>VLOOKUP($A340,[1]Intermediate!A:T,10)*[1]Intermediate!R340/100</f>
        <v>18583.599999999999</v>
      </c>
      <c r="J340" s="8">
        <f>VLOOKUP($A340,[1]Intermediate!A:T,10)*[1]Intermediate!S340/100</f>
        <v>18583.599999999999</v>
      </c>
      <c r="K340" t="str">
        <f t="shared" si="20"/>
        <v>CAPITAL</v>
      </c>
      <c r="L340" s="9">
        <f>VLOOKUP($A340,[1]Intermediate!A:T,2)</f>
        <v>44370</v>
      </c>
      <c r="M340" t="str">
        <f t="shared" si="21"/>
        <v>BOTH</v>
      </c>
      <c r="N340" s="10">
        <f t="shared" si="22"/>
        <v>0.79999999999999993</v>
      </c>
      <c r="O340" s="10">
        <f t="shared" si="22"/>
        <v>9.9999999999999992E-2</v>
      </c>
      <c r="P340" s="10">
        <f t="shared" si="22"/>
        <v>9.9999999999999992E-2</v>
      </c>
      <c r="Q340" s="11">
        <f t="shared" si="23"/>
        <v>185836</v>
      </c>
    </row>
    <row r="341" spans="1:17" ht="15" customHeight="1" x14ac:dyDescent="0.3">
      <c r="A341" s="5">
        <f>[1]Intermediate!A341</f>
        <v>2000048214</v>
      </c>
      <c r="B341" s="6" t="str">
        <f>VLOOKUP($D341,'[1]Counties Systems Crosswalk'!C:E,3)</f>
        <v>11, 12, 13</v>
      </c>
      <c r="C341" s="7" t="str">
        <f>VLOOKUP($A341,[1]Intermediate!A:T,3)</f>
        <v>WESTERN PIEDMONT REGIONAL</v>
      </c>
      <c r="D341" s="7">
        <f>VLOOKUP($C341,[1]Claims!A:B,2,FALSE)</f>
        <v>1073</v>
      </c>
      <c r="E341" t="str">
        <f>VLOOKUP($D341,'[1]Counties Systems Crosswalk'!C:D,2)</f>
        <v>Alexander, Burke, Caldwell, Catawba</v>
      </c>
      <c r="F341" t="str">
        <f>VLOOKUP($A341,[1]Intermediate!A:T,5)</f>
        <v>P2022_5311_OPERATING</v>
      </c>
      <c r="G341" s="8">
        <f>VLOOKUP($A341,[1]Intermediate!A:T,10)</f>
        <v>211884</v>
      </c>
      <c r="H341" s="8">
        <f>VLOOKUP($A341,[1]Intermediate!A:T,10)*[1]Intermediate!Q341/100</f>
        <v>105942</v>
      </c>
      <c r="I341" s="8">
        <f>VLOOKUP($A341,[1]Intermediate!A:T,10)*[1]Intermediate!R341/100</f>
        <v>0</v>
      </c>
      <c r="J341" s="8">
        <f>VLOOKUP($A341,[1]Intermediate!A:T,10)*[1]Intermediate!S341/100</f>
        <v>105942</v>
      </c>
      <c r="K341" t="str">
        <f t="shared" si="20"/>
        <v>OPERATING</v>
      </c>
      <c r="L341" s="9">
        <f>VLOOKUP($A341,[1]Intermediate!A:T,2)</f>
        <v>44370</v>
      </c>
      <c r="M341" t="str">
        <f t="shared" si="21"/>
        <v>FEDERAL</v>
      </c>
      <c r="N341" s="10">
        <f t="shared" si="22"/>
        <v>0.5</v>
      </c>
      <c r="O341" s="10">
        <f t="shared" si="22"/>
        <v>0</v>
      </c>
      <c r="P341" s="10">
        <f t="shared" si="22"/>
        <v>0.5</v>
      </c>
      <c r="Q341" s="11">
        <f t="shared" si="23"/>
        <v>211884</v>
      </c>
    </row>
    <row r="342" spans="1:17" ht="15" customHeight="1" x14ac:dyDescent="0.3">
      <c r="A342" s="5">
        <f>[1]Intermediate!A342</f>
        <v>2000048215</v>
      </c>
      <c r="B342" s="6">
        <f>VLOOKUP($D342,'[1]Counties Systems Crosswalk'!C:E,3)</f>
        <v>3</v>
      </c>
      <c r="C342" s="7" t="str">
        <f>VLOOKUP($A342,[1]Intermediate!A:T,3)</f>
        <v>DUPLIN COUNTY</v>
      </c>
      <c r="D342" s="7">
        <f>VLOOKUP($C342,[1]Claims!A:B,2,FALSE)</f>
        <v>1028</v>
      </c>
      <c r="E342" t="str">
        <f>VLOOKUP($D342,'[1]Counties Systems Crosswalk'!C:D,2)</f>
        <v>Duplin</v>
      </c>
      <c r="F342" t="str">
        <f>VLOOKUP($A342,[1]Intermediate!A:T,5)</f>
        <v>P2022_RURAL EXP VEHICLES</v>
      </c>
      <c r="G342" s="8">
        <f>VLOOKUP($A342,[1]Intermediate!A:T,10)</f>
        <v>107440</v>
      </c>
      <c r="H342" s="8">
        <f>VLOOKUP($A342,[1]Intermediate!A:T,10)*[1]Intermediate!Q342/100</f>
        <v>85952</v>
      </c>
      <c r="I342" s="8">
        <f>VLOOKUP($A342,[1]Intermediate!A:T,10)*[1]Intermediate!R342/100</f>
        <v>0</v>
      </c>
      <c r="J342" s="8">
        <f>VLOOKUP($A342,[1]Intermediate!A:T,10)*[1]Intermediate!S342/100</f>
        <v>21488</v>
      </c>
      <c r="K342" t="str">
        <f t="shared" si="20"/>
        <v/>
      </c>
      <c r="L342" s="9">
        <f>VLOOKUP($A342,[1]Intermediate!A:T,2)</f>
        <v>44370</v>
      </c>
      <c r="M342" t="str">
        <f t="shared" si="21"/>
        <v>FEDERAL</v>
      </c>
      <c r="N342" s="10">
        <f t="shared" si="22"/>
        <v>0.8</v>
      </c>
      <c r="O342" s="10">
        <f t="shared" si="22"/>
        <v>0</v>
      </c>
      <c r="P342" s="10">
        <f t="shared" si="22"/>
        <v>0.2</v>
      </c>
      <c r="Q342" s="11">
        <f t="shared" si="23"/>
        <v>107440</v>
      </c>
    </row>
    <row r="343" spans="1:17" ht="15" customHeight="1" x14ac:dyDescent="0.3">
      <c r="A343" s="5">
        <f>[1]Intermediate!A343</f>
        <v>2000048216</v>
      </c>
      <c r="B343" s="6">
        <f>VLOOKUP($D343,'[1]Counties Systems Crosswalk'!C:E,3)</f>
        <v>3</v>
      </c>
      <c r="C343" s="7" t="str">
        <f>VLOOKUP($A343,[1]Intermediate!A:T,3)</f>
        <v>DUPLIN COUNTY</v>
      </c>
      <c r="D343" s="7">
        <f>VLOOKUP($C343,[1]Claims!A:B,2,FALSE)</f>
        <v>1028</v>
      </c>
      <c r="E343" t="str">
        <f>VLOOKUP($D343,'[1]Counties Systems Crosswalk'!C:D,2)</f>
        <v>Duplin</v>
      </c>
      <c r="F343" t="str">
        <f>VLOOKUP($A343,[1]Intermediate!A:T,5)</f>
        <v>P2022_5311_ADMIN</v>
      </c>
      <c r="G343" s="8">
        <f>VLOOKUP($A343,[1]Intermediate!A:T,10)</f>
        <v>204982</v>
      </c>
      <c r="H343" s="8">
        <f>VLOOKUP($A343,[1]Intermediate!A:T,10)*[1]Intermediate!Q343/100</f>
        <v>163985.60000000001</v>
      </c>
      <c r="I343" s="8">
        <f>VLOOKUP($A343,[1]Intermediate!A:T,10)*[1]Intermediate!R343/100</f>
        <v>10249.1</v>
      </c>
      <c r="J343" s="8">
        <f>VLOOKUP($A343,[1]Intermediate!A:T,10)*[1]Intermediate!S343/100</f>
        <v>30747.3</v>
      </c>
      <c r="K343" t="str">
        <f t="shared" si="20"/>
        <v/>
      </c>
      <c r="L343" s="9">
        <f>VLOOKUP($A343,[1]Intermediate!A:T,2)</f>
        <v>44370</v>
      </c>
      <c r="M343" t="str">
        <f t="shared" si="21"/>
        <v>BOTH</v>
      </c>
      <c r="N343" s="10">
        <f t="shared" si="22"/>
        <v>0.8</v>
      </c>
      <c r="O343" s="10">
        <f t="shared" si="22"/>
        <v>0.05</v>
      </c>
      <c r="P343" s="10">
        <f t="shared" si="22"/>
        <v>0.15</v>
      </c>
      <c r="Q343" s="11">
        <f t="shared" si="23"/>
        <v>204982</v>
      </c>
    </row>
    <row r="344" spans="1:17" ht="15" customHeight="1" x14ac:dyDescent="0.3">
      <c r="A344" s="5">
        <f>[1]Intermediate!A344</f>
        <v>2000048217</v>
      </c>
      <c r="B344" s="6" t="e">
        <f>VLOOKUP($D344,'[1]Counties Systems Crosswalk'!C:E,3)</f>
        <v>#N/A</v>
      </c>
      <c r="C344" s="7" t="str">
        <f>VLOOKUP($A344,[1]Intermediate!A:T,3)</f>
        <v>TROLLEYS INC</v>
      </c>
      <c r="D344" s="7">
        <f>VLOOKUP($C344,[1]Claims!A:B,2,FALSE)</f>
        <v>2000</v>
      </c>
      <c r="E344" t="str">
        <f>VLOOKUP($D344,'[1]Counties Systems Crosswalk'!C:D,2)</f>
        <v>Statewide</v>
      </c>
      <c r="F344" t="str">
        <f>VLOOKUP($A344,[1]Intermediate!A:T,5)</f>
        <v>P2021_CARES_INTERCITY</v>
      </c>
      <c r="G344" s="8">
        <f>VLOOKUP($A344,[1]Intermediate!A:T,10)</f>
        <v>699365</v>
      </c>
      <c r="H344" s="8">
        <f>VLOOKUP($A344,[1]Intermediate!A:T,10)*[1]Intermediate!Q344/100</f>
        <v>699365</v>
      </c>
      <c r="I344" s="8">
        <f>VLOOKUP($A344,[1]Intermediate!A:T,10)*[1]Intermediate!R344/100</f>
        <v>0</v>
      </c>
      <c r="J344" s="8">
        <f>VLOOKUP($A344,[1]Intermediate!A:T,10)*[1]Intermediate!S344/100</f>
        <v>0</v>
      </c>
      <c r="K344" t="str">
        <f t="shared" si="20"/>
        <v/>
      </c>
      <c r="L344" s="9">
        <f>VLOOKUP($A344,[1]Intermediate!A:T,2)</f>
        <v>44370</v>
      </c>
      <c r="M344" t="str">
        <f t="shared" si="21"/>
        <v>FEDERAL</v>
      </c>
      <c r="N344" s="10">
        <f t="shared" si="22"/>
        <v>1</v>
      </c>
      <c r="O344" s="10">
        <f t="shared" si="22"/>
        <v>0</v>
      </c>
      <c r="P344" s="10">
        <f t="shared" si="22"/>
        <v>0</v>
      </c>
      <c r="Q344" s="11">
        <f t="shared" si="23"/>
        <v>699365</v>
      </c>
    </row>
    <row r="345" spans="1:17" ht="15" customHeight="1" x14ac:dyDescent="0.3">
      <c r="A345" s="5">
        <f>[1]Intermediate!A345</f>
        <v>2000048218</v>
      </c>
      <c r="B345" s="6">
        <f>VLOOKUP($D345,'[1]Counties Systems Crosswalk'!C:E,3)</f>
        <v>2</v>
      </c>
      <c r="C345" s="7" t="str">
        <f>VLOOKUP($A345,[1]Intermediate!A:T,3)</f>
        <v>CRAVEN COUNTY</v>
      </c>
      <c r="D345" s="7">
        <f>VLOOKUP($C345,[1]Claims!A:B,2,FALSE)</f>
        <v>1024</v>
      </c>
      <c r="E345" t="str">
        <f>VLOOKUP($D345,'[1]Counties Systems Crosswalk'!C:D,2)</f>
        <v>Craven, Jones, Pamlico</v>
      </c>
      <c r="F345" t="str">
        <f>VLOOKUP($A345,[1]Intermediate!A:T,5)</f>
        <v>P2022_5311_ADMIN</v>
      </c>
      <c r="G345" s="8">
        <f>VLOOKUP($A345,[1]Intermediate!A:T,10)</f>
        <v>261360</v>
      </c>
      <c r="H345" s="8">
        <f>VLOOKUP($A345,[1]Intermediate!A:T,10)*[1]Intermediate!Q345/100</f>
        <v>209088</v>
      </c>
      <c r="I345" s="8">
        <f>VLOOKUP($A345,[1]Intermediate!A:T,10)*[1]Intermediate!R345/100</f>
        <v>13068</v>
      </c>
      <c r="J345" s="8">
        <f>VLOOKUP($A345,[1]Intermediate!A:T,10)*[1]Intermediate!S345/100</f>
        <v>39204</v>
      </c>
      <c r="K345" t="str">
        <f t="shared" si="20"/>
        <v/>
      </c>
      <c r="L345" s="9">
        <f>VLOOKUP($A345,[1]Intermediate!A:T,2)</f>
        <v>44370</v>
      </c>
      <c r="M345" t="str">
        <f t="shared" si="21"/>
        <v>BOTH</v>
      </c>
      <c r="N345" s="10">
        <f t="shared" si="22"/>
        <v>0.8</v>
      </c>
      <c r="O345" s="10">
        <f t="shared" si="22"/>
        <v>0.05</v>
      </c>
      <c r="P345" s="10">
        <f t="shared" si="22"/>
        <v>0.15</v>
      </c>
      <c r="Q345" s="11">
        <f t="shared" si="23"/>
        <v>261360</v>
      </c>
    </row>
    <row r="346" spans="1:17" ht="15" customHeight="1" x14ac:dyDescent="0.3">
      <c r="A346" s="5">
        <f>[1]Intermediate!A346</f>
        <v>2000048219</v>
      </c>
      <c r="B346" s="6" t="str">
        <f>VLOOKUP($D346,'[1]Counties Systems Crosswalk'!C:E,3)</f>
        <v>9, 11</v>
      </c>
      <c r="C346" s="7" t="str">
        <f>VLOOKUP($A346,[1]Intermediate!A:T,3)</f>
        <v>YADKIN VALLEY ECONOMIC</v>
      </c>
      <c r="D346" s="7">
        <f>VLOOKUP($C346,[1]Claims!A:B,2,FALSE)</f>
        <v>1075</v>
      </c>
      <c r="E346" t="str">
        <f>VLOOKUP($D346,'[1]Counties Systems Crosswalk'!C:D,2)</f>
        <v>Davie, Stokes, Surry, Yadkin</v>
      </c>
      <c r="F346" t="str">
        <f>VLOOKUP($A346,[1]Intermediate!A:T,5)</f>
        <v>P2022_5311_ADMIN</v>
      </c>
      <c r="G346" s="8">
        <f>VLOOKUP($A346,[1]Intermediate!A:T,10)</f>
        <v>611741</v>
      </c>
      <c r="H346" s="8">
        <f>VLOOKUP($A346,[1]Intermediate!A:T,10)*[1]Intermediate!Q346/100</f>
        <v>489392.8</v>
      </c>
      <c r="I346" s="8">
        <f>VLOOKUP($A346,[1]Intermediate!A:T,10)*[1]Intermediate!R346/100</f>
        <v>30587.05</v>
      </c>
      <c r="J346" s="8">
        <f>VLOOKUP($A346,[1]Intermediate!A:T,10)*[1]Intermediate!S346/100</f>
        <v>91761.15</v>
      </c>
      <c r="K346" t="str">
        <f t="shared" si="20"/>
        <v/>
      </c>
      <c r="L346" s="9">
        <f>VLOOKUP($A346,[1]Intermediate!A:T,2)</f>
        <v>44370</v>
      </c>
      <c r="M346" t="str">
        <f t="shared" si="21"/>
        <v>BOTH</v>
      </c>
      <c r="N346" s="10">
        <f t="shared" si="22"/>
        <v>0.79999999999999993</v>
      </c>
      <c r="O346" s="10">
        <f t="shared" si="22"/>
        <v>4.9999999999999996E-2</v>
      </c>
      <c r="P346" s="10">
        <f t="shared" si="22"/>
        <v>0.15</v>
      </c>
      <c r="Q346" s="11">
        <f t="shared" si="23"/>
        <v>611741</v>
      </c>
    </row>
    <row r="347" spans="1:17" ht="15" customHeight="1" x14ac:dyDescent="0.3">
      <c r="A347" s="5">
        <f>[1]Intermediate!A347</f>
        <v>2000048220</v>
      </c>
      <c r="B347" s="6">
        <f>VLOOKUP($D347,'[1]Counties Systems Crosswalk'!C:E,3)</f>
        <v>8</v>
      </c>
      <c r="C347" s="7" t="str">
        <f>VLOOKUP($A347,[1]Intermediate!A:T,3)</f>
        <v>SCOTLAND COUNTY</v>
      </c>
      <c r="D347" s="7">
        <f>VLOOKUP($C347,[1]Claims!A:B,2,FALSE)</f>
        <v>1064</v>
      </c>
      <c r="E347" t="str">
        <f>VLOOKUP($D347,'[1]Counties Systems Crosswalk'!C:D,2)</f>
        <v>Scotland</v>
      </c>
      <c r="F347" t="str">
        <f>VLOOKUP($A347,[1]Intermediate!A:T,5)</f>
        <v>P2022_CAPITAL</v>
      </c>
      <c r="G347" s="8">
        <f>VLOOKUP($A347,[1]Intermediate!A:T,10)</f>
        <v>24429</v>
      </c>
      <c r="H347" s="8">
        <f>VLOOKUP($A347,[1]Intermediate!A:T,10)*[1]Intermediate!Q347/100</f>
        <v>19543.2</v>
      </c>
      <c r="I347" s="8">
        <f>VLOOKUP($A347,[1]Intermediate!A:T,10)*[1]Intermediate!R347/100</f>
        <v>2442.9</v>
      </c>
      <c r="J347" s="8">
        <f>VLOOKUP($A347,[1]Intermediate!A:T,10)*[1]Intermediate!S347/100</f>
        <v>2442.9</v>
      </c>
      <c r="K347" t="str">
        <f t="shared" si="20"/>
        <v>CAPITAL</v>
      </c>
      <c r="L347" s="9">
        <f>VLOOKUP($A347,[1]Intermediate!A:T,2)</f>
        <v>44370</v>
      </c>
      <c r="M347" t="str">
        <f t="shared" si="21"/>
        <v>BOTH</v>
      </c>
      <c r="N347" s="10">
        <f t="shared" si="22"/>
        <v>0.8</v>
      </c>
      <c r="O347" s="10">
        <f t="shared" si="22"/>
        <v>0.1</v>
      </c>
      <c r="P347" s="10">
        <f t="shared" si="22"/>
        <v>0.1</v>
      </c>
      <c r="Q347" s="11">
        <f t="shared" si="23"/>
        <v>24429.000000000004</v>
      </c>
    </row>
    <row r="348" spans="1:17" ht="15" customHeight="1" x14ac:dyDescent="0.3">
      <c r="A348" s="5">
        <f>[1]Intermediate!A348</f>
        <v>2000048221</v>
      </c>
      <c r="B348" s="6">
        <f>VLOOKUP($D348,'[1]Counties Systems Crosswalk'!C:E,3)</f>
        <v>11</v>
      </c>
      <c r="C348" s="7" t="str">
        <f>VLOOKUP($A348,[1]Intermediate!A:T,3)</f>
        <v>APPALCART</v>
      </c>
      <c r="D348" s="7">
        <f>VLOOKUP($C348,[1]Claims!A:B,2,FALSE)</f>
        <v>1006</v>
      </c>
      <c r="E348" t="str">
        <f>VLOOKUP($D348,'[1]Counties Systems Crosswalk'!C:D,2)</f>
        <v>Watauga</v>
      </c>
      <c r="F348" t="str">
        <f>VLOOKUP($A348,[1]Intermediate!A:T,5)</f>
        <v>P2022_5311_ADMIN</v>
      </c>
      <c r="G348" s="8">
        <f>VLOOKUP($A348,[1]Intermediate!A:T,10)</f>
        <v>398059</v>
      </c>
      <c r="H348" s="8">
        <f>VLOOKUP($A348,[1]Intermediate!A:T,10)*[1]Intermediate!Q348/100</f>
        <v>318447.2</v>
      </c>
      <c r="I348" s="8">
        <f>VLOOKUP($A348,[1]Intermediate!A:T,10)*[1]Intermediate!R348/100</f>
        <v>19902.95</v>
      </c>
      <c r="J348" s="8">
        <f>VLOOKUP($A348,[1]Intermediate!A:T,10)*[1]Intermediate!S348/100</f>
        <v>59708.85</v>
      </c>
      <c r="K348" t="str">
        <f t="shared" si="20"/>
        <v/>
      </c>
      <c r="L348" s="9">
        <f>VLOOKUP($A348,[1]Intermediate!A:T,2)</f>
        <v>44370</v>
      </c>
      <c r="M348" t="str">
        <f t="shared" si="21"/>
        <v>BOTH</v>
      </c>
      <c r="N348" s="10">
        <f t="shared" si="22"/>
        <v>0.8</v>
      </c>
      <c r="O348" s="10">
        <f t="shared" si="22"/>
        <v>0.05</v>
      </c>
      <c r="P348" s="10">
        <f t="shared" si="22"/>
        <v>0.15</v>
      </c>
      <c r="Q348" s="11">
        <f t="shared" si="23"/>
        <v>398059</v>
      </c>
    </row>
    <row r="349" spans="1:17" ht="15" customHeight="1" x14ac:dyDescent="0.3">
      <c r="A349" s="5">
        <f>[1]Intermediate!A349</f>
        <v>2000048222</v>
      </c>
      <c r="B349" s="6">
        <f>VLOOKUP($D349,'[1]Counties Systems Crosswalk'!C:E,3)</f>
        <v>13</v>
      </c>
      <c r="C349" s="7" t="str">
        <f>VLOOKUP($A349,[1]Intermediate!A:T,3)</f>
        <v>YANCEY COUNTY TRANSPORTATION</v>
      </c>
      <c r="D349" s="7">
        <f>VLOOKUP($C349,[1]Claims!A:B,2,FALSE)</f>
        <v>1076</v>
      </c>
      <c r="E349" t="str">
        <f>VLOOKUP($D349,'[1]Counties Systems Crosswalk'!C:D,2)</f>
        <v>Yancey</v>
      </c>
      <c r="F349" t="str">
        <f>VLOOKUP($A349,[1]Intermediate!A:T,5)</f>
        <v>P2022_5311_ADMIN</v>
      </c>
      <c r="G349" s="8">
        <f>VLOOKUP($A349,[1]Intermediate!A:T,10)</f>
        <v>106936</v>
      </c>
      <c r="H349" s="8">
        <f>VLOOKUP($A349,[1]Intermediate!A:T,10)*[1]Intermediate!Q349/100</f>
        <v>85548.800000000003</v>
      </c>
      <c r="I349" s="8">
        <f>VLOOKUP($A349,[1]Intermediate!A:T,10)*[1]Intermediate!R349/100</f>
        <v>5346.8</v>
      </c>
      <c r="J349" s="8">
        <f>VLOOKUP($A349,[1]Intermediate!A:T,10)*[1]Intermediate!S349/100</f>
        <v>16040.4</v>
      </c>
      <c r="K349" t="str">
        <f t="shared" si="20"/>
        <v/>
      </c>
      <c r="L349" s="9">
        <f>VLOOKUP($A349,[1]Intermediate!A:T,2)</f>
        <v>44370</v>
      </c>
      <c r="M349" t="str">
        <f t="shared" si="21"/>
        <v>BOTH</v>
      </c>
      <c r="N349" s="10">
        <f t="shared" si="22"/>
        <v>0.8</v>
      </c>
      <c r="O349" s="10">
        <f t="shared" si="22"/>
        <v>0.05</v>
      </c>
      <c r="P349" s="10">
        <f t="shared" si="22"/>
        <v>0.15</v>
      </c>
      <c r="Q349" s="11">
        <f t="shared" si="23"/>
        <v>106936</v>
      </c>
    </row>
    <row r="350" spans="1:17" ht="15" customHeight="1" x14ac:dyDescent="0.3">
      <c r="A350" s="5">
        <f>[1]Intermediate!A350</f>
        <v>2000048223</v>
      </c>
      <c r="B350" s="6">
        <f>VLOOKUP($D350,'[1]Counties Systems Crosswalk'!C:E,3)</f>
        <v>8</v>
      </c>
      <c r="C350" s="7" t="str">
        <f>VLOOKUP($A350,[1]Intermediate!A:T,3)</f>
        <v>COUNTY OF LEE</v>
      </c>
      <c r="D350" s="7">
        <f>VLOOKUP($C350,[1]Claims!A:B,2,FALSE)</f>
        <v>1041</v>
      </c>
      <c r="E350" t="str">
        <f>VLOOKUP($D350,'[1]Counties Systems Crosswalk'!C:D,2)</f>
        <v>Lee</v>
      </c>
      <c r="F350" t="str">
        <f>VLOOKUP($A350,[1]Intermediate!A:T,5)</f>
        <v>P2022_5311_ADMIN</v>
      </c>
      <c r="G350" s="8">
        <f>VLOOKUP($A350,[1]Intermediate!A:T,10)</f>
        <v>192384</v>
      </c>
      <c r="H350" s="8">
        <f>VLOOKUP($A350,[1]Intermediate!A:T,10)*[1]Intermediate!Q350/100</f>
        <v>153907.20000000001</v>
      </c>
      <c r="I350" s="8">
        <f>VLOOKUP($A350,[1]Intermediate!A:T,10)*[1]Intermediate!R350/100</f>
        <v>9619.2000000000007</v>
      </c>
      <c r="J350" s="8">
        <f>VLOOKUP($A350,[1]Intermediate!A:T,10)*[1]Intermediate!S350/100</f>
        <v>28857.599999999999</v>
      </c>
      <c r="K350" t="str">
        <f t="shared" si="20"/>
        <v/>
      </c>
      <c r="L350" s="9">
        <f>VLOOKUP($A350,[1]Intermediate!A:T,2)</f>
        <v>44370</v>
      </c>
      <c r="M350" t="str">
        <f t="shared" si="21"/>
        <v>BOTH</v>
      </c>
      <c r="N350" s="10">
        <f t="shared" si="22"/>
        <v>0.8</v>
      </c>
      <c r="O350" s="10">
        <f t="shared" si="22"/>
        <v>0.05</v>
      </c>
      <c r="P350" s="10">
        <f t="shared" si="22"/>
        <v>0.15</v>
      </c>
      <c r="Q350" s="11">
        <f t="shared" si="23"/>
        <v>192384.00000000003</v>
      </c>
    </row>
    <row r="351" spans="1:17" ht="15" customHeight="1" x14ac:dyDescent="0.3">
      <c r="A351" s="5">
        <f>[1]Intermediate!A351</f>
        <v>2000048224</v>
      </c>
      <c r="B351" s="6" t="str">
        <f>VLOOKUP($D351,'[1]Counties Systems Crosswalk'!C:E,3)</f>
        <v>11, 12, 13</v>
      </c>
      <c r="C351" s="7" t="str">
        <f>VLOOKUP($A351,[1]Intermediate!A:T,3)</f>
        <v>WESTERN PIEDMONT REGIONAL</v>
      </c>
      <c r="D351" s="7">
        <f>VLOOKUP($C351,[1]Claims!A:B,2,FALSE)</f>
        <v>1073</v>
      </c>
      <c r="E351" t="str">
        <f>VLOOKUP($D351,'[1]Counties Systems Crosswalk'!C:D,2)</f>
        <v>Alexander, Burke, Caldwell, Catawba</v>
      </c>
      <c r="F351" t="str">
        <f>VLOOKUP($A351,[1]Intermediate!A:T,5)</f>
        <v>P2022_CAPITAL</v>
      </c>
      <c r="G351" s="8">
        <f>VLOOKUP($A351,[1]Intermediate!A:T,10)</f>
        <v>14220</v>
      </c>
      <c r="H351" s="8">
        <f>VLOOKUP($A351,[1]Intermediate!A:T,10)*[1]Intermediate!Q351/100</f>
        <v>11376</v>
      </c>
      <c r="I351" s="8">
        <f>VLOOKUP($A351,[1]Intermediate!A:T,10)*[1]Intermediate!R351/100</f>
        <v>1422</v>
      </c>
      <c r="J351" s="8">
        <f>VLOOKUP($A351,[1]Intermediate!A:T,10)*[1]Intermediate!S351/100</f>
        <v>1422</v>
      </c>
      <c r="K351" t="str">
        <f t="shared" si="20"/>
        <v>CAPITAL</v>
      </c>
      <c r="L351" s="9">
        <f>VLOOKUP($A351,[1]Intermediate!A:T,2)</f>
        <v>44370</v>
      </c>
      <c r="M351" t="str">
        <f t="shared" si="21"/>
        <v>BOTH</v>
      </c>
      <c r="N351" s="10">
        <f t="shared" si="22"/>
        <v>0.8</v>
      </c>
      <c r="O351" s="10">
        <f t="shared" si="22"/>
        <v>0.1</v>
      </c>
      <c r="P351" s="10">
        <f t="shared" si="22"/>
        <v>0.1</v>
      </c>
      <c r="Q351" s="11">
        <f t="shared" si="23"/>
        <v>14220</v>
      </c>
    </row>
    <row r="352" spans="1:17" ht="15" customHeight="1" x14ac:dyDescent="0.3">
      <c r="A352" s="5">
        <f>[1]Intermediate!A352</f>
        <v>2000048225</v>
      </c>
      <c r="B352" s="6" t="str">
        <f>VLOOKUP($D352,'[1]Counties Systems Crosswalk'!C:E,3)</f>
        <v>11, 12, 13</v>
      </c>
      <c r="C352" s="7" t="str">
        <f>VLOOKUP($A352,[1]Intermediate!A:T,3)</f>
        <v>WESTERN PIEDMONT REGIONAL</v>
      </c>
      <c r="D352" s="7">
        <f>VLOOKUP($C352,[1]Claims!A:B,2,FALSE)</f>
        <v>1073</v>
      </c>
      <c r="E352" t="str">
        <f>VLOOKUP($D352,'[1]Counties Systems Crosswalk'!C:D,2)</f>
        <v>Alexander, Burke, Caldwell, Catawba</v>
      </c>
      <c r="F352" t="str">
        <f>VLOOKUP($A352,[1]Intermediate!A:T,5)</f>
        <v>P2022_CAPITAL</v>
      </c>
      <c r="G352" s="8">
        <f>VLOOKUP($A352,[1]Intermediate!A:T,10)</f>
        <v>376749</v>
      </c>
      <c r="H352" s="8">
        <f>VLOOKUP($A352,[1]Intermediate!A:T,10)*[1]Intermediate!Q352/100</f>
        <v>301399.2</v>
      </c>
      <c r="I352" s="8">
        <f>VLOOKUP($A352,[1]Intermediate!A:T,10)*[1]Intermediate!R352/100</f>
        <v>37674.9</v>
      </c>
      <c r="J352" s="8">
        <f>VLOOKUP($A352,[1]Intermediate!A:T,10)*[1]Intermediate!S352/100</f>
        <v>37674.9</v>
      </c>
      <c r="K352" t="str">
        <f t="shared" si="20"/>
        <v>CAPITAL</v>
      </c>
      <c r="L352" s="9">
        <f>VLOOKUP($A352,[1]Intermediate!A:T,2)</f>
        <v>44370</v>
      </c>
      <c r="M352" t="str">
        <f t="shared" si="21"/>
        <v>BOTH</v>
      </c>
      <c r="N352" s="10">
        <f t="shared" si="22"/>
        <v>0.8</v>
      </c>
      <c r="O352" s="10">
        <f t="shared" si="22"/>
        <v>0.1</v>
      </c>
      <c r="P352" s="10">
        <f t="shared" si="22"/>
        <v>0.1</v>
      </c>
      <c r="Q352" s="11">
        <f t="shared" si="23"/>
        <v>376749.00000000006</v>
      </c>
    </row>
    <row r="353" spans="1:17" ht="15" customHeight="1" x14ac:dyDescent="0.3">
      <c r="A353" s="5">
        <f>[1]Intermediate!A353</f>
        <v>2000048226</v>
      </c>
      <c r="B353" s="6">
        <f>VLOOKUP($D353,'[1]Counties Systems Crosswalk'!C:E,3)</f>
        <v>1</v>
      </c>
      <c r="C353" s="7" t="str">
        <f>VLOOKUP($A353,[1]Intermediate!A:T,3)</f>
        <v>HYDE COUNTY NON-PROFIT PRIVATE</v>
      </c>
      <c r="D353" s="7">
        <f>VLOOKUP($C353,[1]Claims!A:B,2,FALSE)</f>
        <v>1037</v>
      </c>
      <c r="E353" t="str">
        <f>VLOOKUP($D353,'[1]Counties Systems Crosswalk'!C:D,2)</f>
        <v>Hyde, Tyrell</v>
      </c>
      <c r="F353" t="str">
        <f>VLOOKUP($A353,[1]Intermediate!A:T,5)</f>
        <v>P2022_CAPITAL</v>
      </c>
      <c r="G353" s="8">
        <f>VLOOKUP($A353,[1]Intermediate!A:T,10)</f>
        <v>64440</v>
      </c>
      <c r="H353" s="8">
        <f>VLOOKUP($A353,[1]Intermediate!A:T,10)*[1]Intermediate!Q353/100</f>
        <v>51552</v>
      </c>
      <c r="I353" s="8">
        <f>VLOOKUP($A353,[1]Intermediate!A:T,10)*[1]Intermediate!R353/100</f>
        <v>6444</v>
      </c>
      <c r="J353" s="8">
        <f>VLOOKUP($A353,[1]Intermediate!A:T,10)*[1]Intermediate!S353/100</f>
        <v>6444</v>
      </c>
      <c r="K353" t="str">
        <f t="shared" si="20"/>
        <v>CAPITAL</v>
      </c>
      <c r="L353" s="9">
        <f>VLOOKUP($A353,[1]Intermediate!A:T,2)</f>
        <v>44370</v>
      </c>
      <c r="M353" t="str">
        <f t="shared" si="21"/>
        <v>BOTH</v>
      </c>
      <c r="N353" s="10">
        <f t="shared" si="22"/>
        <v>0.8</v>
      </c>
      <c r="O353" s="10">
        <f t="shared" si="22"/>
        <v>0.1</v>
      </c>
      <c r="P353" s="10">
        <f t="shared" si="22"/>
        <v>0.1</v>
      </c>
      <c r="Q353" s="11">
        <f t="shared" si="23"/>
        <v>64440</v>
      </c>
    </row>
    <row r="354" spans="1:17" ht="15" customHeight="1" x14ac:dyDescent="0.3">
      <c r="A354" s="5">
        <f>[1]Intermediate!A354</f>
        <v>2000048227</v>
      </c>
      <c r="B354" s="6">
        <f>VLOOKUP($D354,'[1]Counties Systems Crosswalk'!C:E,3)</f>
        <v>2</v>
      </c>
      <c r="C354" s="7" t="str">
        <f>VLOOKUP($A354,[1]Intermediate!A:T,3)</f>
        <v>CARTERET COUNTY</v>
      </c>
      <c r="D354" s="7">
        <f>VLOOKUP($C354,[1]Claims!A:B,2,FALSE)</f>
        <v>1014</v>
      </c>
      <c r="E354" t="str">
        <f>VLOOKUP($D354,'[1]Counties Systems Crosswalk'!C:D,2)</f>
        <v>Carteret</v>
      </c>
      <c r="F354" t="str">
        <f>VLOOKUP($A354,[1]Intermediate!A:T,5)</f>
        <v>P2022_5311_ADMIN</v>
      </c>
      <c r="G354" s="8">
        <f>VLOOKUP($A354,[1]Intermediate!A:T,10)</f>
        <v>217217</v>
      </c>
      <c r="H354" s="8">
        <f>VLOOKUP($A354,[1]Intermediate!A:T,10)*[1]Intermediate!Q354/100</f>
        <v>173773.6</v>
      </c>
      <c r="I354" s="8">
        <f>VLOOKUP($A354,[1]Intermediate!A:T,10)*[1]Intermediate!R354/100</f>
        <v>10860.85</v>
      </c>
      <c r="J354" s="8">
        <f>VLOOKUP($A354,[1]Intermediate!A:T,10)*[1]Intermediate!S354/100</f>
        <v>32582.55</v>
      </c>
      <c r="K354" t="str">
        <f t="shared" si="20"/>
        <v/>
      </c>
      <c r="L354" s="9">
        <f>VLOOKUP($A354,[1]Intermediate!A:T,2)</f>
        <v>44370</v>
      </c>
      <c r="M354" t="str">
        <f t="shared" si="21"/>
        <v>BOTH</v>
      </c>
      <c r="N354" s="10">
        <f t="shared" si="22"/>
        <v>0.8</v>
      </c>
      <c r="O354" s="10">
        <f t="shared" si="22"/>
        <v>0.05</v>
      </c>
      <c r="P354" s="10">
        <f t="shared" si="22"/>
        <v>0.15</v>
      </c>
      <c r="Q354" s="11">
        <f t="shared" si="23"/>
        <v>217217</v>
      </c>
    </row>
    <row r="355" spans="1:17" ht="15" customHeight="1" x14ac:dyDescent="0.3">
      <c r="A355" s="5">
        <f>[1]Intermediate!A355</f>
        <v>2000048228</v>
      </c>
      <c r="B355" s="6">
        <f>VLOOKUP($D355,'[1]Counties Systems Crosswalk'!C:E,3)</f>
        <v>13</v>
      </c>
      <c r="C355" s="7" t="str">
        <f>VLOOKUP($A355,[1]Intermediate!A:T,3)</f>
        <v>MITCHELL COUNTY TRANSPORTATION</v>
      </c>
      <c r="D355" s="7">
        <f>VLOOKUP($C355,[1]Claims!A:B,2,FALSE)</f>
        <v>1048</v>
      </c>
      <c r="E355" t="str">
        <f>VLOOKUP($D355,'[1]Counties Systems Crosswalk'!C:D,2)</f>
        <v>Mitchell</v>
      </c>
      <c r="F355" t="str">
        <f>VLOOKUP($A355,[1]Intermediate!A:T,5)</f>
        <v>P2022_5311_ADMIN</v>
      </c>
      <c r="G355" s="8">
        <f>VLOOKUP($A355,[1]Intermediate!A:T,10)</f>
        <v>111280</v>
      </c>
      <c r="H355" s="8">
        <f>VLOOKUP($A355,[1]Intermediate!A:T,10)*[1]Intermediate!Q355/100</f>
        <v>89024</v>
      </c>
      <c r="I355" s="8">
        <f>VLOOKUP($A355,[1]Intermediate!A:T,10)*[1]Intermediate!R355/100</f>
        <v>5564</v>
      </c>
      <c r="J355" s="8">
        <f>VLOOKUP($A355,[1]Intermediate!A:T,10)*[1]Intermediate!S355/100</f>
        <v>16692</v>
      </c>
      <c r="K355" t="str">
        <f t="shared" si="20"/>
        <v/>
      </c>
      <c r="L355" s="9">
        <f>VLOOKUP($A355,[1]Intermediate!A:T,2)</f>
        <v>44370</v>
      </c>
      <c r="M355" t="str">
        <f t="shared" si="21"/>
        <v>BOTH</v>
      </c>
      <c r="N355" s="10">
        <f t="shared" si="22"/>
        <v>0.8</v>
      </c>
      <c r="O355" s="10">
        <f t="shared" si="22"/>
        <v>0.05</v>
      </c>
      <c r="P355" s="10">
        <f t="shared" si="22"/>
        <v>0.15</v>
      </c>
      <c r="Q355" s="11">
        <f t="shared" si="23"/>
        <v>111280</v>
      </c>
    </row>
    <row r="356" spans="1:17" ht="15" hidden="1" customHeight="1" x14ac:dyDescent="0.3">
      <c r="A356" s="5">
        <f>[1]Intermediate!A356</f>
        <v>2000048229</v>
      </c>
      <c r="B356" s="6" t="e">
        <f>VLOOKUP($D356,'[1]Counties Systems Crosswalk'!C:E,3)</f>
        <v>#N/A</v>
      </c>
      <c r="C356" s="7" t="str">
        <f>VLOOKUP($A356,[1]Intermediate!A:T,3)</f>
        <v>SOUTHEASTERN STAGES INC</v>
      </c>
      <c r="D356" s="7">
        <f>VLOOKUP($C356,[1]Claims!A:B,2,FALSE)</f>
        <v>2000</v>
      </c>
      <c r="E356" t="str">
        <f>VLOOKUP($D356,'[1]Counties Systems Crosswalk'!C:D,2)</f>
        <v>Statewide</v>
      </c>
      <c r="F356" t="str">
        <f>VLOOKUP($A356,[1]Intermediate!A:T,5)</f>
        <v>P2021_CARES_INTERCITY</v>
      </c>
      <c r="G356" s="8">
        <f>VLOOKUP($A356,[1]Intermediate!A:T,10)</f>
        <v>0</v>
      </c>
      <c r="H356" s="8">
        <f>VLOOKUP($A356,[1]Intermediate!A:T,10)*[1]Intermediate!Q356/100</f>
        <v>0</v>
      </c>
      <c r="I356" s="8">
        <f>VLOOKUP($A356,[1]Intermediate!A:T,10)*[1]Intermediate!R356/100</f>
        <v>0</v>
      </c>
      <c r="J356" s="8">
        <f>VLOOKUP($A356,[1]Intermediate!A:T,10)*[1]Intermediate!S356/100</f>
        <v>0</v>
      </c>
      <c r="K356" t="str">
        <f t="shared" si="20"/>
        <v/>
      </c>
      <c r="L356" s="9">
        <f>VLOOKUP($A356,[1]Intermediate!A:T,2)</f>
        <v>44370</v>
      </c>
      <c r="M356" t="str">
        <f t="shared" si="21"/>
        <v/>
      </c>
      <c r="N356" s="10" t="e">
        <f t="shared" si="22"/>
        <v>#DIV/0!</v>
      </c>
      <c r="O356" s="10" t="e">
        <f t="shared" si="22"/>
        <v>#DIV/0!</v>
      </c>
      <c r="P356" s="10" t="e">
        <f t="shared" si="22"/>
        <v>#DIV/0!</v>
      </c>
      <c r="Q356" s="11">
        <f t="shared" si="23"/>
        <v>0</v>
      </c>
    </row>
    <row r="357" spans="1:17" ht="15" customHeight="1" x14ac:dyDescent="0.3">
      <c r="A357" s="5">
        <f>[1]Intermediate!A357</f>
        <v>2000048230</v>
      </c>
      <c r="B357" s="6">
        <f>VLOOKUP($D357,'[1]Counties Systems Crosswalk'!C:E,3)</f>
        <v>5</v>
      </c>
      <c r="C357" s="7" t="str">
        <f>VLOOKUP($A357,[1]Intermediate!A:T,3)</f>
        <v>KERR AREA TRANSPORTATION</v>
      </c>
      <c r="D357" s="7">
        <f>VLOOKUP($C357,[1]Claims!A:B,2,FALSE)</f>
        <v>1040</v>
      </c>
      <c r="E357" t="str">
        <f>VLOOKUP($D357,'[1]Counties Systems Crosswalk'!C:D,2)</f>
        <v>Franklin, Granville, Vance, Warren</v>
      </c>
      <c r="F357" t="str">
        <f>VLOOKUP($A357,[1]Intermediate!A:T,5)</f>
        <v>P2022_5311_ADMIN</v>
      </c>
      <c r="G357" s="8">
        <f>VLOOKUP($A357,[1]Intermediate!A:T,10)</f>
        <v>621927</v>
      </c>
      <c r="H357" s="8">
        <f>VLOOKUP($A357,[1]Intermediate!A:T,10)*[1]Intermediate!Q357/100</f>
        <v>497541.6</v>
      </c>
      <c r="I357" s="8">
        <f>VLOOKUP($A357,[1]Intermediate!A:T,10)*[1]Intermediate!R357/100</f>
        <v>31096.35</v>
      </c>
      <c r="J357" s="8">
        <f>VLOOKUP($A357,[1]Intermediate!A:T,10)*[1]Intermediate!S357/100</f>
        <v>93289.05</v>
      </c>
      <c r="K357" t="str">
        <f t="shared" si="20"/>
        <v/>
      </c>
      <c r="L357" s="9">
        <f>VLOOKUP($A357,[1]Intermediate!A:T,2)</f>
        <v>44370</v>
      </c>
      <c r="M357" t="str">
        <f t="shared" si="21"/>
        <v>BOTH</v>
      </c>
      <c r="N357" s="10">
        <f t="shared" si="22"/>
        <v>0.79999999999999993</v>
      </c>
      <c r="O357" s="10">
        <f t="shared" si="22"/>
        <v>4.9999999999999996E-2</v>
      </c>
      <c r="P357" s="10">
        <f t="shared" si="22"/>
        <v>0.15</v>
      </c>
      <c r="Q357" s="11">
        <f t="shared" si="23"/>
        <v>621927</v>
      </c>
    </row>
    <row r="358" spans="1:17" ht="15" customHeight="1" x14ac:dyDescent="0.3">
      <c r="A358" s="5">
        <f>[1]Intermediate!A358</f>
        <v>2000048232</v>
      </c>
      <c r="B358" s="6">
        <f>VLOOKUP($D358,'[1]Counties Systems Crosswalk'!C:E,3)</f>
        <v>4</v>
      </c>
      <c r="C358" s="7" t="str">
        <f>VLOOKUP($A358,[1]Intermediate!A:T,3)</f>
        <v>COMMUNITY AND SENIOR SERVICES OF</v>
      </c>
      <c r="D358" s="7">
        <f>VLOOKUP($C358,[1]Claims!A:B,2,FALSE)</f>
        <v>1023</v>
      </c>
      <c r="E358" t="str">
        <f>VLOOKUP($D358,'[1]Counties Systems Crosswalk'!C:D,2)</f>
        <v>Johnston</v>
      </c>
      <c r="F358" t="str">
        <f>VLOOKUP($A358,[1]Intermediate!A:T,5)</f>
        <v>P2022_CAPITAL</v>
      </c>
      <c r="G358" s="8">
        <f>VLOOKUP($A358,[1]Intermediate!A:T,10)</f>
        <v>13413</v>
      </c>
      <c r="H358" s="8">
        <f>VLOOKUP($A358,[1]Intermediate!A:T,10)*[1]Intermediate!Q358/100</f>
        <v>10730.4</v>
      </c>
      <c r="I358" s="8">
        <f>VLOOKUP($A358,[1]Intermediate!A:T,10)*[1]Intermediate!R358/100</f>
        <v>1341.3</v>
      </c>
      <c r="J358" s="8">
        <f>VLOOKUP($A358,[1]Intermediate!A:T,10)*[1]Intermediate!S358/100</f>
        <v>1341.3</v>
      </c>
      <c r="K358" t="str">
        <f t="shared" si="20"/>
        <v>CAPITAL</v>
      </c>
      <c r="L358" s="9">
        <f>VLOOKUP($A358,[1]Intermediate!A:T,2)</f>
        <v>44371</v>
      </c>
      <c r="M358" t="str">
        <f t="shared" si="21"/>
        <v>BOTH</v>
      </c>
      <c r="N358" s="10">
        <f t="shared" si="22"/>
        <v>0.79999999999999993</v>
      </c>
      <c r="O358" s="10">
        <f t="shared" si="22"/>
        <v>9.9999999999999992E-2</v>
      </c>
      <c r="P358" s="10">
        <f t="shared" si="22"/>
        <v>9.9999999999999992E-2</v>
      </c>
      <c r="Q358" s="11">
        <f t="shared" si="23"/>
        <v>13412.999999999998</v>
      </c>
    </row>
    <row r="359" spans="1:17" ht="15" customHeight="1" x14ac:dyDescent="0.3">
      <c r="A359" s="5">
        <f>[1]Intermediate!A359</f>
        <v>2000048233</v>
      </c>
      <c r="B359" s="6">
        <f>VLOOKUP($D359,'[1]Counties Systems Crosswalk'!C:E,3)</f>
        <v>4</v>
      </c>
      <c r="C359" s="7" t="str">
        <f>VLOOKUP($A359,[1]Intermediate!A:T,3)</f>
        <v>COMMUNITY AND SENIOR SERVICES OF</v>
      </c>
      <c r="D359" s="7">
        <f>VLOOKUP($C359,[1]Claims!A:B,2,FALSE)</f>
        <v>1023</v>
      </c>
      <c r="E359" t="str">
        <f>VLOOKUP($D359,'[1]Counties Systems Crosswalk'!C:D,2)</f>
        <v>Johnston</v>
      </c>
      <c r="F359" t="str">
        <f>VLOOKUP($A359,[1]Intermediate!A:T,5)</f>
        <v>P2022_CAPITAL</v>
      </c>
      <c r="G359" s="8">
        <f>VLOOKUP($A359,[1]Intermediate!A:T,10)</f>
        <v>30240</v>
      </c>
      <c r="H359" s="8">
        <f>VLOOKUP($A359,[1]Intermediate!A:T,10)*[1]Intermediate!Q359/100</f>
        <v>24192</v>
      </c>
      <c r="I359" s="8">
        <f>VLOOKUP($A359,[1]Intermediate!A:T,10)*[1]Intermediate!R359/100</f>
        <v>3024</v>
      </c>
      <c r="J359" s="8">
        <f>VLOOKUP($A359,[1]Intermediate!A:T,10)*[1]Intermediate!S359/100</f>
        <v>3024</v>
      </c>
      <c r="K359" t="str">
        <f t="shared" si="20"/>
        <v>CAPITAL</v>
      </c>
      <c r="L359" s="9">
        <f>VLOOKUP($A359,[1]Intermediate!A:T,2)</f>
        <v>44371</v>
      </c>
      <c r="M359" t="str">
        <f t="shared" si="21"/>
        <v>BOTH</v>
      </c>
      <c r="N359" s="10">
        <f t="shared" si="22"/>
        <v>0.8</v>
      </c>
      <c r="O359" s="10">
        <f t="shared" si="22"/>
        <v>0.1</v>
      </c>
      <c r="P359" s="10">
        <f t="shared" si="22"/>
        <v>0.1</v>
      </c>
      <c r="Q359" s="11">
        <f t="shared" si="23"/>
        <v>30240</v>
      </c>
    </row>
    <row r="360" spans="1:17" ht="15" customHeight="1" x14ac:dyDescent="0.3">
      <c r="A360" s="5">
        <f>[1]Intermediate!A360</f>
        <v>2000048234</v>
      </c>
      <c r="B360" s="6">
        <f>VLOOKUP($D360,'[1]Counties Systems Crosswalk'!C:E,3)</f>
        <v>4</v>
      </c>
      <c r="C360" s="7" t="str">
        <f>VLOOKUP($A360,[1]Intermediate!A:T,3)</f>
        <v>COMMUNITY AND SENIOR SERVICES OF</v>
      </c>
      <c r="D360" s="7">
        <f>VLOOKUP($C360,[1]Claims!A:B,2,FALSE)</f>
        <v>1023</v>
      </c>
      <c r="E360" t="str">
        <f>VLOOKUP($D360,'[1]Counties Systems Crosswalk'!C:D,2)</f>
        <v>Johnston</v>
      </c>
      <c r="F360" t="str">
        <f>VLOOKUP($A360,[1]Intermediate!A:T,5)</f>
        <v>P2022_CAPITAL</v>
      </c>
      <c r="G360" s="8">
        <f>VLOOKUP($A360,[1]Intermediate!A:T,10)</f>
        <v>367110</v>
      </c>
      <c r="H360" s="8">
        <f>VLOOKUP($A360,[1]Intermediate!A:T,10)*[1]Intermediate!Q360/100</f>
        <v>293688</v>
      </c>
      <c r="I360" s="8">
        <f>VLOOKUP($A360,[1]Intermediate!A:T,10)*[1]Intermediate!R360/100</f>
        <v>36711</v>
      </c>
      <c r="J360" s="8">
        <f>VLOOKUP($A360,[1]Intermediate!A:T,10)*[1]Intermediate!S360/100</f>
        <v>36711</v>
      </c>
      <c r="K360" t="str">
        <f t="shared" si="20"/>
        <v>CAPITAL</v>
      </c>
      <c r="L360" s="9">
        <f>VLOOKUP($A360,[1]Intermediate!A:T,2)</f>
        <v>44371</v>
      </c>
      <c r="M360" t="str">
        <f t="shared" si="21"/>
        <v>BOTH</v>
      </c>
      <c r="N360" s="10">
        <f t="shared" si="22"/>
        <v>0.8</v>
      </c>
      <c r="O360" s="10">
        <f t="shared" si="22"/>
        <v>0.1</v>
      </c>
      <c r="P360" s="10">
        <f t="shared" si="22"/>
        <v>0.1</v>
      </c>
      <c r="Q360" s="11">
        <f t="shared" si="23"/>
        <v>367110</v>
      </c>
    </row>
    <row r="361" spans="1:17" ht="15" customHeight="1" x14ac:dyDescent="0.3">
      <c r="A361" s="5">
        <f>[1]Intermediate!A361</f>
        <v>2000048260</v>
      </c>
      <c r="B361" s="6">
        <f>VLOOKUP($D361,'[1]Counties Systems Crosswalk'!C:E,3)</f>
        <v>2</v>
      </c>
      <c r="C361" s="7" t="str">
        <f>VLOOKUP($A361,[1]Intermediate!A:T,3)</f>
        <v>BEAUFORT COUNTY DEVELOPMENTAL</v>
      </c>
      <c r="D361" s="7">
        <f>VLOOKUP($C361,[1]Claims!A:B,2,FALSE)</f>
        <v>1009</v>
      </c>
      <c r="E361" t="str">
        <f>VLOOKUP($D361,'[1]Counties Systems Crosswalk'!C:D,2)</f>
        <v>Beaufort</v>
      </c>
      <c r="F361" t="str">
        <f>VLOOKUP($A361,[1]Intermediate!A:T,5)</f>
        <v>P2022_CAPITAL</v>
      </c>
      <c r="G361" s="8">
        <f>VLOOKUP($A361,[1]Intermediate!A:T,10)</f>
        <v>4068</v>
      </c>
      <c r="H361" s="8">
        <f>VLOOKUP($A361,[1]Intermediate!A:T,10)*[1]Intermediate!Q361/100</f>
        <v>3254.4</v>
      </c>
      <c r="I361" s="8">
        <f>VLOOKUP($A361,[1]Intermediate!A:T,10)*[1]Intermediate!R361/100</f>
        <v>406.8</v>
      </c>
      <c r="J361" s="8">
        <f>VLOOKUP($A361,[1]Intermediate!A:T,10)*[1]Intermediate!S361/100</f>
        <v>406.8</v>
      </c>
      <c r="K361" t="str">
        <f t="shared" si="20"/>
        <v>CAPITAL</v>
      </c>
      <c r="L361" s="9">
        <f>VLOOKUP($A361,[1]Intermediate!A:T,2)</f>
        <v>44371</v>
      </c>
      <c r="M361" t="str">
        <f t="shared" si="21"/>
        <v>BOTH</v>
      </c>
      <c r="N361" s="10">
        <f t="shared" si="22"/>
        <v>0.8</v>
      </c>
      <c r="O361" s="10">
        <f t="shared" si="22"/>
        <v>0.1</v>
      </c>
      <c r="P361" s="10">
        <f t="shared" si="22"/>
        <v>0.1</v>
      </c>
      <c r="Q361" s="11">
        <f t="shared" si="23"/>
        <v>4068.0000000000005</v>
      </c>
    </row>
    <row r="362" spans="1:17" ht="15" customHeight="1" x14ac:dyDescent="0.3">
      <c r="A362" s="5">
        <f>[1]Intermediate!A362</f>
        <v>2000048261</v>
      </c>
      <c r="B362" s="6">
        <f>VLOOKUP($D362,'[1]Counties Systems Crosswalk'!C:E,3)</f>
        <v>2</v>
      </c>
      <c r="C362" s="7" t="str">
        <f>VLOOKUP($A362,[1]Intermediate!A:T,3)</f>
        <v>BEAUFORT COUNTY DEVELOPMENTAL</v>
      </c>
      <c r="D362" s="7">
        <f>VLOOKUP($C362,[1]Claims!A:B,2,FALSE)</f>
        <v>1009</v>
      </c>
      <c r="E362" t="str">
        <f>VLOOKUP($D362,'[1]Counties Systems Crosswalk'!C:D,2)</f>
        <v>Beaufort</v>
      </c>
      <c r="F362" t="str">
        <f>VLOOKUP($A362,[1]Intermediate!A:T,5)</f>
        <v>P2022_CAPITAL</v>
      </c>
      <c r="G362" s="8">
        <f>VLOOKUP($A362,[1]Intermediate!A:T,10)</f>
        <v>10532</v>
      </c>
      <c r="H362" s="8">
        <f>VLOOKUP($A362,[1]Intermediate!A:T,10)*[1]Intermediate!Q362/100</f>
        <v>8425.6</v>
      </c>
      <c r="I362" s="8">
        <f>VLOOKUP($A362,[1]Intermediate!A:T,10)*[1]Intermediate!R362/100</f>
        <v>1053.2</v>
      </c>
      <c r="J362" s="8">
        <f>VLOOKUP($A362,[1]Intermediate!A:T,10)*[1]Intermediate!S362/100</f>
        <v>1053.2</v>
      </c>
      <c r="K362" t="str">
        <f t="shared" si="20"/>
        <v>CAPITAL</v>
      </c>
      <c r="L362" s="9">
        <f>VLOOKUP($A362,[1]Intermediate!A:T,2)</f>
        <v>44371</v>
      </c>
      <c r="M362" t="str">
        <f t="shared" si="21"/>
        <v>BOTH</v>
      </c>
      <c r="N362" s="10">
        <f t="shared" si="22"/>
        <v>0.8</v>
      </c>
      <c r="O362" s="10">
        <f t="shared" si="22"/>
        <v>0.1</v>
      </c>
      <c r="P362" s="10">
        <f t="shared" si="22"/>
        <v>0.1</v>
      </c>
      <c r="Q362" s="11">
        <f t="shared" si="23"/>
        <v>10532.000000000002</v>
      </c>
    </row>
    <row r="363" spans="1:17" ht="15" customHeight="1" x14ac:dyDescent="0.3">
      <c r="A363" s="5">
        <f>[1]Intermediate!A363</f>
        <v>2000048263</v>
      </c>
      <c r="B363" s="6">
        <f>VLOOKUP($D363,'[1]Counties Systems Crosswalk'!C:E,3)</f>
        <v>2</v>
      </c>
      <c r="C363" s="7" t="str">
        <f>VLOOKUP($A363,[1]Intermediate!A:T,3)</f>
        <v>BEAUFORT COUNTY DEVELOPMENTAL</v>
      </c>
      <c r="D363" s="7">
        <f>VLOOKUP($C363,[1]Claims!A:B,2,FALSE)</f>
        <v>1009</v>
      </c>
      <c r="E363" t="str">
        <f>VLOOKUP($D363,'[1]Counties Systems Crosswalk'!C:D,2)</f>
        <v>Beaufort</v>
      </c>
      <c r="F363" t="str">
        <f>VLOOKUP($A363,[1]Intermediate!A:T,5)</f>
        <v>P2022_CAPITAL</v>
      </c>
      <c r="G363" s="8">
        <f>VLOOKUP($A363,[1]Intermediate!A:T,10)</f>
        <v>172638</v>
      </c>
      <c r="H363" s="8">
        <f>VLOOKUP($A363,[1]Intermediate!A:T,10)*[1]Intermediate!Q363/100</f>
        <v>138110.39999999999</v>
      </c>
      <c r="I363" s="8">
        <f>VLOOKUP($A363,[1]Intermediate!A:T,10)*[1]Intermediate!R363/100</f>
        <v>17263.8</v>
      </c>
      <c r="J363" s="8">
        <f>VLOOKUP($A363,[1]Intermediate!A:T,10)*[1]Intermediate!S363/100</f>
        <v>17263.8</v>
      </c>
      <c r="K363" t="str">
        <f t="shared" si="20"/>
        <v>CAPITAL</v>
      </c>
      <c r="L363" s="9">
        <f>VLOOKUP($A363,[1]Intermediate!A:T,2)</f>
        <v>44371</v>
      </c>
      <c r="M363" t="str">
        <f t="shared" si="21"/>
        <v>BOTH</v>
      </c>
      <c r="N363" s="10">
        <f t="shared" si="22"/>
        <v>0.79999999999999993</v>
      </c>
      <c r="O363" s="10">
        <f t="shared" si="22"/>
        <v>9.9999999999999992E-2</v>
      </c>
      <c r="P363" s="10">
        <f t="shared" si="22"/>
        <v>9.9999999999999992E-2</v>
      </c>
      <c r="Q363" s="11">
        <f t="shared" si="23"/>
        <v>172637.99999999997</v>
      </c>
    </row>
    <row r="364" spans="1:17" ht="15" customHeight="1" x14ac:dyDescent="0.3">
      <c r="A364" s="5">
        <f>[1]Intermediate!A364</f>
        <v>2000048304</v>
      </c>
      <c r="B364" s="6">
        <f>VLOOKUP($D364,'[1]Counties Systems Crosswalk'!C:E,3)</f>
        <v>4</v>
      </c>
      <c r="C364" s="7" t="str">
        <f>VLOOKUP($A364,[1]Intermediate!A:T,3)</f>
        <v>GOLDSBORO WAYNE TRANSPORTATION</v>
      </c>
      <c r="D364" s="7">
        <f>VLOOKUP($C364,[1]Claims!A:B,2,FALSE)</f>
        <v>1031</v>
      </c>
      <c r="E364" t="str">
        <f>VLOOKUP($D364,'[1]Counties Systems Crosswalk'!C:D,2)</f>
        <v>Wayne</v>
      </c>
      <c r="F364" t="str">
        <f>VLOOKUP($A364,[1]Intermediate!A:T,5)</f>
        <v>P2022_CAPITAL</v>
      </c>
      <c r="G364" s="8">
        <f>VLOOKUP($A364,[1]Intermediate!A:T,10)</f>
        <v>62109</v>
      </c>
      <c r="H364" s="8">
        <f>VLOOKUP($A364,[1]Intermediate!A:T,10)*[1]Intermediate!Q364/100</f>
        <v>49687.199999999997</v>
      </c>
      <c r="I364" s="8">
        <f>VLOOKUP($A364,[1]Intermediate!A:T,10)*[1]Intermediate!R364/100</f>
        <v>6210.9</v>
      </c>
      <c r="J364" s="8">
        <f>VLOOKUP($A364,[1]Intermediate!A:T,10)*[1]Intermediate!S364/100</f>
        <v>6210.9</v>
      </c>
      <c r="K364" t="str">
        <f t="shared" si="20"/>
        <v>CAPITAL</v>
      </c>
      <c r="L364" s="9">
        <f>VLOOKUP($A364,[1]Intermediate!A:T,2)</f>
        <v>44372</v>
      </c>
      <c r="M364" t="str">
        <f t="shared" si="21"/>
        <v>BOTH</v>
      </c>
      <c r="N364" s="10">
        <f t="shared" si="22"/>
        <v>0.79999999999999993</v>
      </c>
      <c r="O364" s="10">
        <f t="shared" si="22"/>
        <v>9.9999999999999992E-2</v>
      </c>
      <c r="P364" s="10">
        <f t="shared" si="22"/>
        <v>9.9999999999999992E-2</v>
      </c>
      <c r="Q364" s="11">
        <f t="shared" si="23"/>
        <v>62109</v>
      </c>
    </row>
    <row r="365" spans="1:17" ht="15" customHeight="1" x14ac:dyDescent="0.3">
      <c r="A365" s="5">
        <f>[1]Intermediate!A365</f>
        <v>2000048305</v>
      </c>
      <c r="B365" s="6">
        <f>VLOOKUP($D365,'[1]Counties Systems Crosswalk'!C:E,3)</f>
        <v>14</v>
      </c>
      <c r="C365" s="7" t="str">
        <f>VLOOKUP($A365,[1]Intermediate!A:T,3)</f>
        <v>MOUNTAIN PROJECTS INC</v>
      </c>
      <c r="D365" s="7">
        <f>VLOOKUP($C365,[1]Claims!A:B,2,FALSE)</f>
        <v>1050</v>
      </c>
      <c r="E365" t="str">
        <f>VLOOKUP($D365,'[1]Counties Systems Crosswalk'!C:D,2)</f>
        <v>Haywood</v>
      </c>
      <c r="F365" t="str">
        <f>VLOOKUP($A365,[1]Intermediate!A:T,5)</f>
        <v>P2022_CAPITAL</v>
      </c>
      <c r="G365" s="8">
        <f>VLOOKUP($A365,[1]Intermediate!A:T,10)</f>
        <v>7160</v>
      </c>
      <c r="H365" s="8">
        <f>VLOOKUP($A365,[1]Intermediate!A:T,10)*[1]Intermediate!Q365/100</f>
        <v>5728</v>
      </c>
      <c r="I365" s="8">
        <f>VLOOKUP($A365,[1]Intermediate!A:T,10)*[1]Intermediate!R365/100</f>
        <v>716</v>
      </c>
      <c r="J365" s="8">
        <f>VLOOKUP($A365,[1]Intermediate!A:T,10)*[1]Intermediate!S365/100</f>
        <v>716</v>
      </c>
      <c r="K365" t="str">
        <f t="shared" si="20"/>
        <v>CAPITAL</v>
      </c>
      <c r="L365" s="9">
        <f>VLOOKUP($A365,[1]Intermediate!A:T,2)</f>
        <v>44372</v>
      </c>
      <c r="M365" t="str">
        <f t="shared" si="21"/>
        <v>BOTH</v>
      </c>
      <c r="N365" s="10">
        <f t="shared" si="22"/>
        <v>0.8</v>
      </c>
      <c r="O365" s="10">
        <f t="shared" si="22"/>
        <v>0.1</v>
      </c>
      <c r="P365" s="10">
        <f t="shared" si="22"/>
        <v>0.1</v>
      </c>
      <c r="Q365" s="11">
        <f t="shared" si="23"/>
        <v>7160</v>
      </c>
    </row>
    <row r="366" spans="1:17" ht="15" customHeight="1" x14ac:dyDescent="0.3">
      <c r="A366" s="5">
        <f>[1]Intermediate!A366</f>
        <v>2000048306</v>
      </c>
      <c r="B366" s="6">
        <f>VLOOKUP($D366,'[1]Counties Systems Crosswalk'!C:E,3)</f>
        <v>14</v>
      </c>
      <c r="C366" s="7" t="str">
        <f>VLOOKUP($A366,[1]Intermediate!A:T,3)</f>
        <v>MOUNTAIN PROJECTS INC</v>
      </c>
      <c r="D366" s="7">
        <f>VLOOKUP($C366,[1]Claims!A:B,2,FALSE)</f>
        <v>1050</v>
      </c>
      <c r="E366" t="str">
        <f>VLOOKUP($D366,'[1]Counties Systems Crosswalk'!C:D,2)</f>
        <v>Haywood</v>
      </c>
      <c r="F366" t="str">
        <f>VLOOKUP($A366,[1]Intermediate!A:T,5)</f>
        <v>P2022_CAPITAL</v>
      </c>
      <c r="G366" s="8">
        <f>VLOOKUP($A366,[1]Intermediate!A:T,10)</f>
        <v>99967</v>
      </c>
      <c r="H366" s="8">
        <f>VLOOKUP($A366,[1]Intermediate!A:T,10)*[1]Intermediate!Q366/100</f>
        <v>79973.600000000006</v>
      </c>
      <c r="I366" s="8">
        <f>VLOOKUP($A366,[1]Intermediate!A:T,10)*[1]Intermediate!R366/100</f>
        <v>9996.7000000000007</v>
      </c>
      <c r="J366" s="8">
        <f>VLOOKUP($A366,[1]Intermediate!A:T,10)*[1]Intermediate!S366/100</f>
        <v>9996.7000000000007</v>
      </c>
      <c r="K366" t="str">
        <f t="shared" si="20"/>
        <v>CAPITAL</v>
      </c>
      <c r="L366" s="9">
        <f>VLOOKUP($A366,[1]Intermediate!A:T,2)</f>
        <v>44372</v>
      </c>
      <c r="M366" t="str">
        <f t="shared" si="21"/>
        <v>BOTH</v>
      </c>
      <c r="N366" s="10">
        <f t="shared" si="22"/>
        <v>0.8</v>
      </c>
      <c r="O366" s="10">
        <f t="shared" si="22"/>
        <v>0.1</v>
      </c>
      <c r="P366" s="10">
        <f t="shared" si="22"/>
        <v>0.1</v>
      </c>
      <c r="Q366" s="11">
        <f t="shared" si="23"/>
        <v>99967</v>
      </c>
    </row>
    <row r="367" spans="1:17" ht="15" customHeight="1" x14ac:dyDescent="0.3">
      <c r="A367" s="5">
        <f>[1]Intermediate!A367</f>
        <v>2000048307</v>
      </c>
      <c r="B367" s="6">
        <f>VLOOKUP($D367,'[1]Counties Systems Crosswalk'!C:E,3)</f>
        <v>2</v>
      </c>
      <c r="C367" s="7" t="str">
        <f>VLOOKUP($A367,[1]Intermediate!A:T,3)</f>
        <v>CRAVEN COUNTY</v>
      </c>
      <c r="D367" s="7">
        <f>VLOOKUP($C367,[1]Claims!A:B,2,FALSE)</f>
        <v>1024</v>
      </c>
      <c r="E367" t="str">
        <f>VLOOKUP($D367,'[1]Counties Systems Crosswalk'!C:D,2)</f>
        <v>Craven, Jones, Pamlico</v>
      </c>
      <c r="F367" t="str">
        <f>VLOOKUP($A367,[1]Intermediate!A:T,5)</f>
        <v>P2022_5311_OPERATING</v>
      </c>
      <c r="G367" s="8">
        <f>VLOOKUP($A367,[1]Intermediate!A:T,10)</f>
        <v>80675</v>
      </c>
      <c r="H367" s="8">
        <f>VLOOKUP($A367,[1]Intermediate!A:T,10)*[1]Intermediate!Q367/100</f>
        <v>40337.5</v>
      </c>
      <c r="I367" s="8">
        <f>VLOOKUP($A367,[1]Intermediate!A:T,10)*[1]Intermediate!R367/100</f>
        <v>0</v>
      </c>
      <c r="J367" s="8">
        <f>VLOOKUP($A367,[1]Intermediate!A:T,10)*[1]Intermediate!S367/100</f>
        <v>40337.5</v>
      </c>
      <c r="K367" t="str">
        <f t="shared" si="20"/>
        <v>OPERATING</v>
      </c>
      <c r="L367" s="9">
        <f>VLOOKUP($A367,[1]Intermediate!A:T,2)</f>
        <v>44372</v>
      </c>
      <c r="M367" t="str">
        <f t="shared" si="21"/>
        <v>FEDERAL</v>
      </c>
      <c r="N367" s="10">
        <f t="shared" si="22"/>
        <v>0.5</v>
      </c>
      <c r="O367" s="10">
        <f t="shared" si="22"/>
        <v>0</v>
      </c>
      <c r="P367" s="10">
        <f t="shared" si="22"/>
        <v>0.5</v>
      </c>
      <c r="Q367" s="11">
        <f t="shared" si="23"/>
        <v>80675</v>
      </c>
    </row>
    <row r="368" spans="1:17" ht="15" customHeight="1" x14ac:dyDescent="0.3">
      <c r="A368" s="5">
        <f>[1]Intermediate!A368</f>
        <v>2000048308</v>
      </c>
      <c r="B368" s="6" t="str">
        <f>VLOOKUP($D368,'[1]Counties Systems Crosswalk'!C:E,3)</f>
        <v>11, 12, 13</v>
      </c>
      <c r="C368" s="7" t="str">
        <f>VLOOKUP($A368,[1]Intermediate!A:T,3)</f>
        <v>WESTERN PIEDMONT REGIONAL</v>
      </c>
      <c r="D368" s="7">
        <f>VLOOKUP($C368,[1]Claims!A:B,2,FALSE)</f>
        <v>1073</v>
      </c>
      <c r="E368" t="str">
        <f>VLOOKUP($D368,'[1]Counties Systems Crosswalk'!C:D,2)</f>
        <v>Alexander, Burke, Caldwell, Catawba</v>
      </c>
      <c r="F368" t="str">
        <f>VLOOKUP($A368,[1]Intermediate!A:T,5)</f>
        <v>P2022_5311_ADMIN</v>
      </c>
      <c r="G368" s="8">
        <f>VLOOKUP($A368,[1]Intermediate!A:T,10)</f>
        <v>366245</v>
      </c>
      <c r="H368" s="8">
        <f>VLOOKUP($A368,[1]Intermediate!A:T,10)*[1]Intermediate!Q368/100</f>
        <v>292996</v>
      </c>
      <c r="I368" s="8">
        <f>VLOOKUP($A368,[1]Intermediate!A:T,10)*[1]Intermediate!R368/100</f>
        <v>18312.25</v>
      </c>
      <c r="J368" s="8">
        <f>VLOOKUP($A368,[1]Intermediate!A:T,10)*[1]Intermediate!S368/100</f>
        <v>54936.75</v>
      </c>
      <c r="K368" t="str">
        <f t="shared" si="20"/>
        <v/>
      </c>
      <c r="L368" s="9">
        <f>VLOOKUP($A368,[1]Intermediate!A:T,2)</f>
        <v>44372</v>
      </c>
      <c r="M368" t="str">
        <f t="shared" si="21"/>
        <v>BOTH</v>
      </c>
      <c r="N368" s="10">
        <f t="shared" si="22"/>
        <v>0.8</v>
      </c>
      <c r="O368" s="10">
        <f t="shared" si="22"/>
        <v>0.05</v>
      </c>
      <c r="P368" s="10">
        <f t="shared" si="22"/>
        <v>0.15</v>
      </c>
      <c r="Q368" s="11">
        <f t="shared" si="23"/>
        <v>366245</v>
      </c>
    </row>
    <row r="369" spans="1:17" ht="15" customHeight="1" x14ac:dyDescent="0.3">
      <c r="A369" s="5">
        <f>[1]Intermediate!A369</f>
        <v>2000048310</v>
      </c>
      <c r="B369" s="6">
        <f>VLOOKUP($D369,'[1]Counties Systems Crosswalk'!C:E,3)</f>
        <v>3</v>
      </c>
      <c r="C369" s="7" t="str">
        <f>VLOOKUP($A369,[1]Intermediate!A:T,3)</f>
        <v>DUPLIN COUNTY</v>
      </c>
      <c r="D369" s="7">
        <f>VLOOKUP($C369,[1]Claims!A:B,2,FALSE)</f>
        <v>1028</v>
      </c>
      <c r="E369" t="str">
        <f>VLOOKUP($D369,'[1]Counties Systems Crosswalk'!C:D,2)</f>
        <v>Duplin</v>
      </c>
      <c r="F369" t="str">
        <f>VLOOKUP($A369,[1]Intermediate!A:T,5)</f>
        <v>P2022_CAPITAL</v>
      </c>
      <c r="G369" s="8">
        <f>VLOOKUP($A369,[1]Intermediate!A:T,10)</f>
        <v>2026</v>
      </c>
      <c r="H369" s="8">
        <f>VLOOKUP($A369,[1]Intermediate!A:T,10)*[1]Intermediate!Q369/100</f>
        <v>1620.8</v>
      </c>
      <c r="I369" s="8">
        <f>VLOOKUP($A369,[1]Intermediate!A:T,10)*[1]Intermediate!R369/100</f>
        <v>202.6</v>
      </c>
      <c r="J369" s="8">
        <f>VLOOKUP($A369,[1]Intermediate!A:T,10)*[1]Intermediate!S369/100</f>
        <v>202.6</v>
      </c>
      <c r="K369" t="str">
        <f t="shared" si="20"/>
        <v>CAPITAL</v>
      </c>
      <c r="L369" s="9">
        <f>VLOOKUP($A369,[1]Intermediate!A:T,2)</f>
        <v>44372</v>
      </c>
      <c r="M369" t="str">
        <f t="shared" si="21"/>
        <v>BOTH</v>
      </c>
      <c r="N369" s="10">
        <f t="shared" si="22"/>
        <v>0.79999999999999993</v>
      </c>
      <c r="O369" s="10">
        <f t="shared" si="22"/>
        <v>9.9999999999999992E-2</v>
      </c>
      <c r="P369" s="10">
        <f t="shared" si="22"/>
        <v>9.9999999999999992E-2</v>
      </c>
      <c r="Q369" s="11">
        <f t="shared" si="23"/>
        <v>2025.9999999999998</v>
      </c>
    </row>
    <row r="370" spans="1:17" ht="15" customHeight="1" x14ac:dyDescent="0.3">
      <c r="A370" s="5">
        <f>[1]Intermediate!A370</f>
        <v>2000048311</v>
      </c>
      <c r="B370" s="6">
        <f>VLOOKUP($D370,'[1]Counties Systems Crosswalk'!C:E,3)</f>
        <v>3</v>
      </c>
      <c r="C370" s="7" t="str">
        <f>VLOOKUP($A370,[1]Intermediate!A:T,3)</f>
        <v>DUPLIN COUNTY</v>
      </c>
      <c r="D370" s="7">
        <f>VLOOKUP($C370,[1]Claims!A:B,2,FALSE)</f>
        <v>1028</v>
      </c>
      <c r="E370" t="str">
        <f>VLOOKUP($D370,'[1]Counties Systems Crosswalk'!C:D,2)</f>
        <v>Duplin</v>
      </c>
      <c r="F370" t="str">
        <f>VLOOKUP($A370,[1]Intermediate!A:T,5)</f>
        <v>P2022_CAPITAL</v>
      </c>
      <c r="G370" s="8">
        <f>VLOOKUP($A370,[1]Intermediate!A:T,10)</f>
        <v>177255</v>
      </c>
      <c r="H370" s="8">
        <f>VLOOKUP($A370,[1]Intermediate!A:T,10)*[1]Intermediate!Q370/100</f>
        <v>141804</v>
      </c>
      <c r="I370" s="8">
        <f>VLOOKUP($A370,[1]Intermediate!A:T,10)*[1]Intermediate!R370/100</f>
        <v>17725.5</v>
      </c>
      <c r="J370" s="8">
        <f>VLOOKUP($A370,[1]Intermediate!A:T,10)*[1]Intermediate!S370/100</f>
        <v>17725.5</v>
      </c>
      <c r="K370" t="str">
        <f t="shared" si="20"/>
        <v>CAPITAL</v>
      </c>
      <c r="L370" s="9">
        <f>VLOOKUP($A370,[1]Intermediate!A:T,2)</f>
        <v>44372</v>
      </c>
      <c r="M370" t="str">
        <f t="shared" si="21"/>
        <v>BOTH</v>
      </c>
      <c r="N370" s="10">
        <f t="shared" si="22"/>
        <v>0.8</v>
      </c>
      <c r="O370" s="10">
        <f t="shared" si="22"/>
        <v>0.1</v>
      </c>
      <c r="P370" s="10">
        <f t="shared" si="22"/>
        <v>0.1</v>
      </c>
      <c r="Q370" s="11">
        <f t="shared" si="23"/>
        <v>177255</v>
      </c>
    </row>
    <row r="371" spans="1:17" ht="15" customHeight="1" x14ac:dyDescent="0.3">
      <c r="A371" s="5">
        <f>[1]Intermediate!A371</f>
        <v>2000048312</v>
      </c>
      <c r="B371" s="6">
        <f>VLOOKUP($D371,'[1]Counties Systems Crosswalk'!C:E,3)</f>
        <v>3</v>
      </c>
      <c r="C371" s="7" t="str">
        <f>VLOOKUP($A371,[1]Intermediate!A:T,3)</f>
        <v>BRUNSWICK TRANSIT SYSTEM INC</v>
      </c>
      <c r="D371" s="7">
        <f>VLOOKUP($C371,[1]Claims!A:B,2,FALSE)</f>
        <v>1011</v>
      </c>
      <c r="E371" t="str">
        <f>VLOOKUP($D371,'[1]Counties Systems Crosswalk'!C:D,2)</f>
        <v>Brunswick</v>
      </c>
      <c r="F371" t="str">
        <f>VLOOKUP($A371,[1]Intermediate!A:T,5)</f>
        <v>P2022_CAPITAL</v>
      </c>
      <c r="G371" s="8">
        <f>VLOOKUP($A371,[1]Intermediate!A:T,10)</f>
        <v>540</v>
      </c>
      <c r="H371" s="8">
        <f>VLOOKUP($A371,[1]Intermediate!A:T,10)*[1]Intermediate!Q371/100</f>
        <v>432</v>
      </c>
      <c r="I371" s="8">
        <f>VLOOKUP($A371,[1]Intermediate!A:T,10)*[1]Intermediate!R371/100</f>
        <v>54</v>
      </c>
      <c r="J371" s="8">
        <f>VLOOKUP($A371,[1]Intermediate!A:T,10)*[1]Intermediate!S371/100</f>
        <v>54</v>
      </c>
      <c r="K371" t="str">
        <f t="shared" si="20"/>
        <v>CAPITAL</v>
      </c>
      <c r="L371" s="9">
        <f>VLOOKUP($A371,[1]Intermediate!A:T,2)</f>
        <v>44372</v>
      </c>
      <c r="M371" t="str">
        <f t="shared" si="21"/>
        <v>BOTH</v>
      </c>
      <c r="N371" s="10">
        <f t="shared" si="22"/>
        <v>0.8</v>
      </c>
      <c r="O371" s="10">
        <f t="shared" si="22"/>
        <v>0.1</v>
      </c>
      <c r="P371" s="10">
        <f t="shared" si="22"/>
        <v>0.1</v>
      </c>
      <c r="Q371" s="11">
        <f t="shared" si="23"/>
        <v>540</v>
      </c>
    </row>
    <row r="372" spans="1:17" ht="15" customHeight="1" x14ac:dyDescent="0.3">
      <c r="A372" s="5">
        <f>[1]Intermediate!A372</f>
        <v>2000048334</v>
      </c>
      <c r="B372" s="6">
        <f>VLOOKUP($D372,'[1]Counties Systems Crosswalk'!C:E,3)</f>
        <v>8</v>
      </c>
      <c r="C372" s="7" t="str">
        <f>VLOOKUP($A372,[1]Intermediate!A:T,3)</f>
        <v>RICHMOND INTERAGENCY</v>
      </c>
      <c r="D372" s="7">
        <f>VLOOKUP($C372,[1]Claims!A:B,2,FALSE)</f>
        <v>1059</v>
      </c>
      <c r="E372" t="str">
        <f>VLOOKUP($D372,'[1]Counties Systems Crosswalk'!C:D,2)</f>
        <v>Richmond</v>
      </c>
      <c r="F372" t="str">
        <f>VLOOKUP($A372,[1]Intermediate!A:T,5)</f>
        <v>P2022_5311_ADMIN</v>
      </c>
      <c r="G372" s="8">
        <f>VLOOKUP($A372,[1]Intermediate!A:T,10)</f>
        <v>174341</v>
      </c>
      <c r="H372" s="8">
        <f>VLOOKUP($A372,[1]Intermediate!A:T,10)*[1]Intermediate!Q372/100</f>
        <v>139472.79999999999</v>
      </c>
      <c r="I372" s="8">
        <f>VLOOKUP($A372,[1]Intermediate!A:T,10)*[1]Intermediate!R372/100</f>
        <v>8717.0499999999993</v>
      </c>
      <c r="J372" s="8">
        <f>VLOOKUP($A372,[1]Intermediate!A:T,10)*[1]Intermediate!S372/100</f>
        <v>26151.15</v>
      </c>
      <c r="K372" t="str">
        <f t="shared" si="20"/>
        <v/>
      </c>
      <c r="L372" s="9">
        <f>VLOOKUP($A372,[1]Intermediate!A:T,2)</f>
        <v>44372</v>
      </c>
      <c r="M372" t="str">
        <f t="shared" si="21"/>
        <v>BOTH</v>
      </c>
      <c r="N372" s="10">
        <f t="shared" si="22"/>
        <v>0.79999999999999993</v>
      </c>
      <c r="O372" s="10">
        <f t="shared" si="22"/>
        <v>4.9999999999999996E-2</v>
      </c>
      <c r="P372" s="10">
        <f t="shared" si="22"/>
        <v>0.15000000000000002</v>
      </c>
      <c r="Q372" s="11">
        <f t="shared" si="23"/>
        <v>174340.99999999997</v>
      </c>
    </row>
    <row r="373" spans="1:17" ht="15" customHeight="1" x14ac:dyDescent="0.3">
      <c r="A373" s="5">
        <f>[1]Intermediate!A373</f>
        <v>2000048335</v>
      </c>
      <c r="B373" s="6">
        <f>VLOOKUP($D373,'[1]Counties Systems Crosswalk'!C:E,3)</f>
        <v>14</v>
      </c>
      <c r="C373" s="7" t="str">
        <f>VLOOKUP($A373,[1]Intermediate!A:T,3)</f>
        <v>MACON COUNTY</v>
      </c>
      <c r="D373" s="7">
        <f>VLOOKUP($C373,[1]Claims!A:B,2,FALSE)</f>
        <v>1044</v>
      </c>
      <c r="E373" t="str">
        <f>VLOOKUP($D373,'[1]Counties Systems Crosswalk'!C:D,2)</f>
        <v>Macon</v>
      </c>
      <c r="F373" t="str">
        <f>VLOOKUP($A373,[1]Intermediate!A:T,5)</f>
        <v>P2022_CAPITAL</v>
      </c>
      <c r="G373" s="8">
        <f>VLOOKUP($A373,[1]Intermediate!A:T,10)</f>
        <v>493335</v>
      </c>
      <c r="H373" s="8">
        <f>VLOOKUP($A373,[1]Intermediate!A:T,10)*[1]Intermediate!Q373/100</f>
        <v>394668</v>
      </c>
      <c r="I373" s="8">
        <f>VLOOKUP($A373,[1]Intermediate!A:T,10)*[1]Intermediate!R373/100</f>
        <v>49333.5</v>
      </c>
      <c r="J373" s="8">
        <f>VLOOKUP($A373,[1]Intermediate!A:T,10)*[1]Intermediate!S373/100</f>
        <v>49333.5</v>
      </c>
      <c r="K373" t="str">
        <f t="shared" si="20"/>
        <v>CAPITAL</v>
      </c>
      <c r="L373" s="9">
        <f>VLOOKUP($A373,[1]Intermediate!A:T,2)</f>
        <v>44372</v>
      </c>
      <c r="M373" t="str">
        <f t="shared" si="21"/>
        <v>BOTH</v>
      </c>
      <c r="N373" s="10">
        <f t="shared" si="22"/>
        <v>0.8</v>
      </c>
      <c r="O373" s="10">
        <f t="shared" si="22"/>
        <v>0.1</v>
      </c>
      <c r="P373" s="10">
        <f t="shared" si="22"/>
        <v>0.1</v>
      </c>
      <c r="Q373" s="11">
        <f t="shared" si="23"/>
        <v>493335</v>
      </c>
    </row>
    <row r="374" spans="1:17" ht="15" customHeight="1" x14ac:dyDescent="0.3">
      <c r="A374" s="5">
        <f>[1]Intermediate!A374</f>
        <v>2000048363</v>
      </c>
      <c r="B374" s="6">
        <f>VLOOKUP($D374,'[1]Counties Systems Crosswalk'!C:E,3)</f>
        <v>12</v>
      </c>
      <c r="C374" s="7" t="str">
        <f>VLOOKUP($A374,[1]Intermediate!A:T,3)</f>
        <v>TRANSPORTATION ADMINISTRATION</v>
      </c>
      <c r="D374" s="7">
        <f>VLOOKUP($C374,[1]Claims!A:B,2,FALSE)</f>
        <v>1067</v>
      </c>
      <c r="E374" t="str">
        <f>VLOOKUP($D374,'[1]Counties Systems Crosswalk'!C:D,2)</f>
        <v>Cleveland</v>
      </c>
      <c r="F374" t="str">
        <f>VLOOKUP($A374,[1]Intermediate!A:T,5)</f>
        <v>P2022_CAPITAL</v>
      </c>
      <c r="G374" s="8">
        <f>VLOOKUP($A374,[1]Intermediate!A:T,10)</f>
        <v>415988</v>
      </c>
      <c r="H374" s="8">
        <f>VLOOKUP($A374,[1]Intermediate!A:T,10)*[1]Intermediate!Q374/100</f>
        <v>332790.40000000002</v>
      </c>
      <c r="I374" s="8">
        <f>VLOOKUP($A374,[1]Intermediate!A:T,10)*[1]Intermediate!R374/100</f>
        <v>41598.800000000003</v>
      </c>
      <c r="J374" s="8">
        <f>VLOOKUP($A374,[1]Intermediate!A:T,10)*[1]Intermediate!S374/100</f>
        <v>41598.800000000003</v>
      </c>
      <c r="K374" t="str">
        <f t="shared" si="20"/>
        <v>CAPITAL</v>
      </c>
      <c r="L374" s="9">
        <f>VLOOKUP($A374,[1]Intermediate!A:T,2)</f>
        <v>44375</v>
      </c>
      <c r="M374" t="str">
        <f t="shared" si="21"/>
        <v>BOTH</v>
      </c>
      <c r="N374" s="10">
        <f t="shared" si="22"/>
        <v>0.8</v>
      </c>
      <c r="O374" s="10">
        <f t="shared" si="22"/>
        <v>0.1</v>
      </c>
      <c r="P374" s="10">
        <f t="shared" si="22"/>
        <v>0.1</v>
      </c>
      <c r="Q374" s="11">
        <f t="shared" si="23"/>
        <v>415988</v>
      </c>
    </row>
    <row r="375" spans="1:17" ht="15" customHeight="1" x14ac:dyDescent="0.3">
      <c r="A375" s="5">
        <f>[1]Intermediate!A375</f>
        <v>2000048364</v>
      </c>
      <c r="B375" s="6">
        <f>VLOOKUP($D375,'[1]Counties Systems Crosswalk'!C:E,3)</f>
        <v>12</v>
      </c>
      <c r="C375" s="7" t="str">
        <f>VLOOKUP($A375,[1]Intermediate!A:T,3)</f>
        <v>TRANSPORTATION ADMINISTRATION</v>
      </c>
      <c r="D375" s="7">
        <f>VLOOKUP($C375,[1]Claims!A:B,2,FALSE)</f>
        <v>1067</v>
      </c>
      <c r="E375" t="str">
        <f>VLOOKUP($D375,'[1]Counties Systems Crosswalk'!C:D,2)</f>
        <v>Cleveland</v>
      </c>
      <c r="F375" t="str">
        <f>VLOOKUP($A375,[1]Intermediate!A:T,5)</f>
        <v>P2022_5311_ADMIN</v>
      </c>
      <c r="G375" s="8">
        <f>VLOOKUP($A375,[1]Intermediate!A:T,10)</f>
        <v>260853</v>
      </c>
      <c r="H375" s="8">
        <f>VLOOKUP($A375,[1]Intermediate!A:T,10)*[1]Intermediate!Q375/100</f>
        <v>208682.4</v>
      </c>
      <c r="I375" s="8">
        <f>VLOOKUP($A375,[1]Intermediate!A:T,10)*[1]Intermediate!R375/100</f>
        <v>13042.65</v>
      </c>
      <c r="J375" s="8">
        <f>VLOOKUP($A375,[1]Intermediate!A:T,10)*[1]Intermediate!S375/100</f>
        <v>39127.949999999997</v>
      </c>
      <c r="K375" t="str">
        <f t="shared" si="20"/>
        <v/>
      </c>
      <c r="L375" s="9">
        <f>VLOOKUP($A375,[1]Intermediate!A:T,2)</f>
        <v>44375</v>
      </c>
      <c r="M375" t="str">
        <f t="shared" si="21"/>
        <v>BOTH</v>
      </c>
      <c r="N375" s="10">
        <f t="shared" si="22"/>
        <v>0.79999999999999993</v>
      </c>
      <c r="O375" s="10">
        <f t="shared" si="22"/>
        <v>4.9999999999999996E-2</v>
      </c>
      <c r="P375" s="10">
        <f t="shared" si="22"/>
        <v>0.15</v>
      </c>
      <c r="Q375" s="11">
        <f t="shared" si="23"/>
        <v>260853</v>
      </c>
    </row>
    <row r="376" spans="1:17" ht="15" customHeight="1" x14ac:dyDescent="0.3">
      <c r="A376" s="5">
        <f>[1]Intermediate!A376</f>
        <v>2000048365</v>
      </c>
      <c r="B376" s="6">
        <f>VLOOKUP($D376,'[1]Counties Systems Crosswalk'!C:E,3)</f>
        <v>11</v>
      </c>
      <c r="C376" s="7" t="str">
        <f>VLOOKUP($A376,[1]Intermediate!A:T,3)</f>
        <v>WILKES TRANSPORTATION AUTHORITY</v>
      </c>
      <c r="D376" s="7">
        <f>VLOOKUP($C376,[1]Claims!A:B,2,FALSE)</f>
        <v>1074</v>
      </c>
      <c r="E376" t="str">
        <f>VLOOKUP($D376,'[1]Counties Systems Crosswalk'!C:D,2)</f>
        <v>Wilkes</v>
      </c>
      <c r="F376" t="str">
        <f>VLOOKUP($A376,[1]Intermediate!A:T,5)</f>
        <v>P2022_5311_ADMIN</v>
      </c>
      <c r="G376" s="8">
        <f>VLOOKUP($A376,[1]Intermediate!A:T,10)</f>
        <v>258963</v>
      </c>
      <c r="H376" s="8">
        <f>VLOOKUP($A376,[1]Intermediate!A:T,10)*[1]Intermediate!Q376/100</f>
        <v>207170.4</v>
      </c>
      <c r="I376" s="8">
        <f>VLOOKUP($A376,[1]Intermediate!A:T,10)*[1]Intermediate!R376/100</f>
        <v>12948.15</v>
      </c>
      <c r="J376" s="8">
        <f>VLOOKUP($A376,[1]Intermediate!A:T,10)*[1]Intermediate!S376/100</f>
        <v>38844.449999999997</v>
      </c>
      <c r="K376" t="str">
        <f t="shared" si="20"/>
        <v/>
      </c>
      <c r="L376" s="9">
        <f>VLOOKUP($A376,[1]Intermediate!A:T,2)</f>
        <v>44375</v>
      </c>
      <c r="M376" t="str">
        <f t="shared" si="21"/>
        <v>BOTH</v>
      </c>
      <c r="N376" s="10">
        <f t="shared" si="22"/>
        <v>0.79999999999999993</v>
      </c>
      <c r="O376" s="10">
        <f t="shared" si="22"/>
        <v>4.9999999999999996E-2</v>
      </c>
      <c r="P376" s="10">
        <f t="shared" si="22"/>
        <v>0.15</v>
      </c>
      <c r="Q376" s="11">
        <f t="shared" si="23"/>
        <v>258963</v>
      </c>
    </row>
    <row r="377" spans="1:17" ht="15" customHeight="1" x14ac:dyDescent="0.3">
      <c r="A377" s="5">
        <f>[1]Intermediate!A377</f>
        <v>2000048368</v>
      </c>
      <c r="B377" s="6">
        <f>VLOOKUP($D377,'[1]Counties Systems Crosswalk'!C:E,3)</f>
        <v>3</v>
      </c>
      <c r="C377" s="7" t="str">
        <f>VLOOKUP($A377,[1]Intermediate!A:T,3)</f>
        <v>BRUNSWICK TRANSIT SYSTEM INC</v>
      </c>
      <c r="D377" s="7">
        <f>VLOOKUP($C377,[1]Claims!A:B,2,FALSE)</f>
        <v>1011</v>
      </c>
      <c r="E377" t="str">
        <f>VLOOKUP($D377,'[1]Counties Systems Crosswalk'!C:D,2)</f>
        <v>Brunswick</v>
      </c>
      <c r="F377" t="str">
        <f>VLOOKUP($A377,[1]Intermediate!A:T,5)</f>
        <v>P2022_CAPITAL</v>
      </c>
      <c r="G377" s="8">
        <f>VLOOKUP($A377,[1]Intermediate!A:T,10)</f>
        <v>112860</v>
      </c>
      <c r="H377" s="8">
        <f>VLOOKUP($A377,[1]Intermediate!A:T,10)*[1]Intermediate!Q377/100</f>
        <v>90288</v>
      </c>
      <c r="I377" s="8">
        <f>VLOOKUP($A377,[1]Intermediate!A:T,10)*[1]Intermediate!R377/100</f>
        <v>11286</v>
      </c>
      <c r="J377" s="8">
        <f>VLOOKUP($A377,[1]Intermediate!A:T,10)*[1]Intermediate!S377/100</f>
        <v>11286</v>
      </c>
      <c r="K377" t="str">
        <f t="shared" si="20"/>
        <v>CAPITAL</v>
      </c>
      <c r="L377" s="9">
        <f>VLOOKUP($A377,[1]Intermediate!A:T,2)</f>
        <v>44375</v>
      </c>
      <c r="M377" t="str">
        <f t="shared" si="21"/>
        <v>BOTH</v>
      </c>
      <c r="N377" s="10">
        <f t="shared" si="22"/>
        <v>0.8</v>
      </c>
      <c r="O377" s="10">
        <f t="shared" si="22"/>
        <v>0.1</v>
      </c>
      <c r="P377" s="10">
        <f t="shared" si="22"/>
        <v>0.1</v>
      </c>
      <c r="Q377" s="11">
        <f t="shared" si="23"/>
        <v>112860</v>
      </c>
    </row>
    <row r="378" spans="1:17" ht="15" customHeight="1" x14ac:dyDescent="0.3">
      <c r="A378" s="5">
        <f>[1]Intermediate!A378</f>
        <v>2000048369</v>
      </c>
      <c r="B378" s="6">
        <f>VLOOKUP($D378,'[1]Counties Systems Crosswalk'!C:E,3)</f>
        <v>13</v>
      </c>
      <c r="C378" s="7" t="str">
        <f>VLOOKUP($A378,[1]Intermediate!A:T,3)</f>
        <v>MITCHELL COUNTY TRANSPORTATION</v>
      </c>
      <c r="D378" s="7">
        <f>VLOOKUP($C378,[1]Claims!A:B,2,FALSE)</f>
        <v>1048</v>
      </c>
      <c r="E378" t="str">
        <f>VLOOKUP($D378,'[1]Counties Systems Crosswalk'!C:D,2)</f>
        <v>Mitchell</v>
      </c>
      <c r="F378" t="str">
        <f>VLOOKUP($A378,[1]Intermediate!A:T,5)</f>
        <v>P2022_CAPITAL</v>
      </c>
      <c r="G378" s="8">
        <f>VLOOKUP($A378,[1]Intermediate!A:T,10)</f>
        <v>30816</v>
      </c>
      <c r="H378" s="8">
        <f>VLOOKUP($A378,[1]Intermediate!A:T,10)*[1]Intermediate!Q378/100</f>
        <v>24652.799999999999</v>
      </c>
      <c r="I378" s="8">
        <f>VLOOKUP($A378,[1]Intermediate!A:T,10)*[1]Intermediate!R378/100</f>
        <v>3081.6</v>
      </c>
      <c r="J378" s="8">
        <f>VLOOKUP($A378,[1]Intermediate!A:T,10)*[1]Intermediate!S378/100</f>
        <v>3081.6</v>
      </c>
      <c r="K378" t="str">
        <f t="shared" si="20"/>
        <v>CAPITAL</v>
      </c>
      <c r="L378" s="9">
        <f>VLOOKUP($A378,[1]Intermediate!A:T,2)</f>
        <v>44375</v>
      </c>
      <c r="M378" t="str">
        <f t="shared" si="21"/>
        <v>BOTH</v>
      </c>
      <c r="N378" s="10">
        <f t="shared" si="22"/>
        <v>0.79999999999999993</v>
      </c>
      <c r="O378" s="10">
        <f t="shared" si="22"/>
        <v>9.9999999999999992E-2</v>
      </c>
      <c r="P378" s="10">
        <f t="shared" si="22"/>
        <v>9.9999999999999992E-2</v>
      </c>
      <c r="Q378" s="11">
        <f t="shared" si="23"/>
        <v>30815.999999999996</v>
      </c>
    </row>
    <row r="379" spans="1:17" ht="15" customHeight="1" x14ac:dyDescent="0.3">
      <c r="A379" s="5">
        <f>[1]Intermediate!A379</f>
        <v>2000048390</v>
      </c>
      <c r="B379" s="6">
        <f>VLOOKUP($D379,'[1]Counties Systems Crosswalk'!C:E,3)</f>
        <v>13</v>
      </c>
      <c r="C379" s="7" t="str">
        <f>VLOOKUP($A379,[1]Intermediate!A:T,3)</f>
        <v>MITCHELL COUNTY TRANSPORTATION</v>
      </c>
      <c r="D379" s="7">
        <f>VLOOKUP($C379,[1]Claims!A:B,2,FALSE)</f>
        <v>1048</v>
      </c>
      <c r="E379" t="str">
        <f>VLOOKUP($D379,'[1]Counties Systems Crosswalk'!C:D,2)</f>
        <v>Mitchell</v>
      </c>
      <c r="F379" t="str">
        <f>VLOOKUP($A379,[1]Intermediate!A:T,5)</f>
        <v>P2022_CAPITAL</v>
      </c>
      <c r="G379" s="8">
        <f>VLOOKUP($A379,[1]Intermediate!A:T,10)</f>
        <v>46496</v>
      </c>
      <c r="H379" s="8">
        <f>VLOOKUP($A379,[1]Intermediate!A:T,10)*[1]Intermediate!Q379/100</f>
        <v>37196.800000000003</v>
      </c>
      <c r="I379" s="8">
        <f>VLOOKUP($A379,[1]Intermediate!A:T,10)*[1]Intermediate!R379/100</f>
        <v>4649.6000000000004</v>
      </c>
      <c r="J379" s="8">
        <f>VLOOKUP($A379,[1]Intermediate!A:T,10)*[1]Intermediate!S379/100</f>
        <v>4649.6000000000004</v>
      </c>
      <c r="K379" t="str">
        <f t="shared" si="20"/>
        <v>CAPITAL</v>
      </c>
      <c r="L379" s="9">
        <f>VLOOKUP($A379,[1]Intermediate!A:T,2)</f>
        <v>44375</v>
      </c>
      <c r="M379" t="str">
        <f t="shared" si="21"/>
        <v>BOTH</v>
      </c>
      <c r="N379" s="10">
        <f t="shared" si="22"/>
        <v>0.8</v>
      </c>
      <c r="O379" s="10">
        <f t="shared" si="22"/>
        <v>0.1</v>
      </c>
      <c r="P379" s="10">
        <f t="shared" si="22"/>
        <v>0.1</v>
      </c>
      <c r="Q379" s="11">
        <f t="shared" si="23"/>
        <v>46496</v>
      </c>
    </row>
    <row r="380" spans="1:17" ht="15" customHeight="1" x14ac:dyDescent="0.3">
      <c r="A380" s="5">
        <f>[1]Intermediate!A380</f>
        <v>2000048391</v>
      </c>
      <c r="B380" s="6">
        <f>VLOOKUP($D380,'[1]Counties Systems Crosswalk'!C:E,3)</f>
        <v>13</v>
      </c>
      <c r="C380" s="7" t="str">
        <f>VLOOKUP($A380,[1]Intermediate!A:T,3)</f>
        <v>MITCHELL COUNTY TRANSPORTATION</v>
      </c>
      <c r="D380" s="7">
        <f>VLOOKUP($C380,[1]Claims!A:B,2,FALSE)</f>
        <v>1048</v>
      </c>
      <c r="E380" t="str">
        <f>VLOOKUP($D380,'[1]Counties Systems Crosswalk'!C:D,2)</f>
        <v>Mitchell</v>
      </c>
      <c r="F380" t="str">
        <f>VLOOKUP($A380,[1]Intermediate!A:T,5)</f>
        <v>P2022_CAPITAL</v>
      </c>
      <c r="G380" s="8">
        <f>VLOOKUP($A380,[1]Intermediate!A:T,10)</f>
        <v>119130</v>
      </c>
      <c r="H380" s="8">
        <f>VLOOKUP($A380,[1]Intermediate!A:T,10)*[1]Intermediate!Q380/100</f>
        <v>95304</v>
      </c>
      <c r="I380" s="8">
        <f>VLOOKUP($A380,[1]Intermediate!A:T,10)*[1]Intermediate!R380/100</f>
        <v>11913</v>
      </c>
      <c r="J380" s="8">
        <f>VLOOKUP($A380,[1]Intermediate!A:T,10)*[1]Intermediate!S380/100</f>
        <v>11913</v>
      </c>
      <c r="K380" t="str">
        <f t="shared" si="20"/>
        <v>CAPITAL</v>
      </c>
      <c r="L380" s="9">
        <f>VLOOKUP($A380,[1]Intermediate!A:T,2)</f>
        <v>44375</v>
      </c>
      <c r="M380" t="str">
        <f t="shared" si="21"/>
        <v>BOTH</v>
      </c>
      <c r="N380" s="10">
        <f t="shared" si="22"/>
        <v>0.8</v>
      </c>
      <c r="O380" s="10">
        <f t="shared" si="22"/>
        <v>0.1</v>
      </c>
      <c r="P380" s="10">
        <f t="shared" si="22"/>
        <v>0.1</v>
      </c>
      <c r="Q380" s="11">
        <f t="shared" si="23"/>
        <v>119130</v>
      </c>
    </row>
    <row r="381" spans="1:17" ht="15" customHeight="1" x14ac:dyDescent="0.3">
      <c r="A381" s="5">
        <f>[1]Intermediate!A381</f>
        <v>2000048927</v>
      </c>
      <c r="B381" s="6">
        <f>VLOOKUP($D381,'[1]Counties Systems Crosswalk'!C:E,3)</f>
        <v>13</v>
      </c>
      <c r="C381" s="7" t="str">
        <f>VLOOKUP($A381,[1]Intermediate!A:T,3)</f>
        <v>BUNCOMBE COUNTY</v>
      </c>
      <c r="D381" s="7">
        <f>VLOOKUP($C381,[1]Claims!A:B,2,FALSE)</f>
        <v>1012</v>
      </c>
      <c r="E381" t="str">
        <f>VLOOKUP($D381,'[1]Counties Systems Crosswalk'!C:D,2)</f>
        <v>Buncombe</v>
      </c>
      <c r="F381" t="str">
        <f>VLOOKUP($A381,[1]Intermediate!A:T,5)</f>
        <v>P2022_5311_ADMIN</v>
      </c>
      <c r="G381" s="8">
        <f>VLOOKUP($A381,[1]Intermediate!A:T,10)</f>
        <v>336196</v>
      </c>
      <c r="H381" s="8">
        <f>VLOOKUP($A381,[1]Intermediate!A:T,10)*[1]Intermediate!Q381/100</f>
        <v>268956.79999999999</v>
      </c>
      <c r="I381" s="8">
        <f>VLOOKUP($A381,[1]Intermediate!A:T,10)*[1]Intermediate!R381/100</f>
        <v>16809.8</v>
      </c>
      <c r="J381" s="8">
        <f>VLOOKUP($A381,[1]Intermediate!A:T,10)*[1]Intermediate!S381/100</f>
        <v>50429.4</v>
      </c>
      <c r="K381" t="str">
        <f t="shared" si="20"/>
        <v/>
      </c>
      <c r="L381" s="9">
        <f>VLOOKUP($A381,[1]Intermediate!A:T,2)</f>
        <v>44378</v>
      </c>
      <c r="M381" t="str">
        <f t="shared" si="21"/>
        <v>BOTH</v>
      </c>
      <c r="N381" s="10">
        <f t="shared" si="22"/>
        <v>0.79999999999999993</v>
      </c>
      <c r="O381" s="10">
        <f t="shared" si="22"/>
        <v>4.9999999999999996E-2</v>
      </c>
      <c r="P381" s="10">
        <f t="shared" si="22"/>
        <v>0.15</v>
      </c>
      <c r="Q381" s="11">
        <f t="shared" si="23"/>
        <v>336196</v>
      </c>
    </row>
    <row r="382" spans="1:17" ht="15" customHeight="1" x14ac:dyDescent="0.3">
      <c r="A382" s="5">
        <f>[1]Intermediate!A382</f>
        <v>2000048928</v>
      </c>
      <c r="B382" s="6">
        <f>VLOOKUP($D382,'[1]Counties Systems Crosswalk'!C:E,3)</f>
        <v>13</v>
      </c>
      <c r="C382" s="7" t="str">
        <f>VLOOKUP($A382,[1]Intermediate!A:T,3)</f>
        <v>BUNCOMBE COUNTY</v>
      </c>
      <c r="D382" s="7">
        <f>VLOOKUP($C382,[1]Claims!A:B,2,FALSE)</f>
        <v>1012</v>
      </c>
      <c r="E382" t="str">
        <f>VLOOKUP($D382,'[1]Counties Systems Crosswalk'!C:D,2)</f>
        <v>Buncombe</v>
      </c>
      <c r="F382" t="str">
        <f>VLOOKUP($A382,[1]Intermediate!A:T,5)</f>
        <v>P2022_CAPITAL</v>
      </c>
      <c r="G382" s="8">
        <f>VLOOKUP($A382,[1]Intermediate!A:T,10)</f>
        <v>693</v>
      </c>
      <c r="H382" s="8">
        <f>VLOOKUP($A382,[1]Intermediate!A:T,10)*[1]Intermediate!Q382/100</f>
        <v>554.4</v>
      </c>
      <c r="I382" s="8">
        <f>VLOOKUP($A382,[1]Intermediate!A:T,10)*[1]Intermediate!R382/100</f>
        <v>69.3</v>
      </c>
      <c r="J382" s="8">
        <f>VLOOKUP($A382,[1]Intermediate!A:T,10)*[1]Intermediate!S382/100</f>
        <v>69.3</v>
      </c>
      <c r="K382" t="str">
        <f t="shared" si="20"/>
        <v>CAPITAL</v>
      </c>
      <c r="L382" s="9">
        <f>VLOOKUP($A382,[1]Intermediate!A:T,2)</f>
        <v>44378</v>
      </c>
      <c r="M382" t="str">
        <f t="shared" si="21"/>
        <v>BOTH</v>
      </c>
      <c r="N382" s="10">
        <f t="shared" si="22"/>
        <v>0.79999999999999993</v>
      </c>
      <c r="O382" s="10">
        <f t="shared" si="22"/>
        <v>9.9999999999999992E-2</v>
      </c>
      <c r="P382" s="10">
        <f t="shared" si="22"/>
        <v>9.9999999999999992E-2</v>
      </c>
      <c r="Q382" s="11">
        <f t="shared" si="23"/>
        <v>692.99999999999989</v>
      </c>
    </row>
    <row r="383" spans="1:17" ht="15" customHeight="1" x14ac:dyDescent="0.3">
      <c r="A383" s="5">
        <f>[1]Intermediate!A383</f>
        <v>2000048929</v>
      </c>
      <c r="B383" s="6">
        <f>VLOOKUP($D383,'[1]Counties Systems Crosswalk'!C:E,3)</f>
        <v>13</v>
      </c>
      <c r="C383" s="7" t="str">
        <f>VLOOKUP($A383,[1]Intermediate!A:T,3)</f>
        <v>BUNCOMBE COUNTY</v>
      </c>
      <c r="D383" s="7">
        <f>VLOOKUP($C383,[1]Claims!A:B,2,FALSE)</f>
        <v>1012</v>
      </c>
      <c r="E383" t="str">
        <f>VLOOKUP($D383,'[1]Counties Systems Crosswalk'!C:D,2)</f>
        <v>Buncombe</v>
      </c>
      <c r="F383" t="str">
        <f>VLOOKUP($A383,[1]Intermediate!A:T,5)</f>
        <v>P2022_CAPITAL</v>
      </c>
      <c r="G383" s="8">
        <f>VLOOKUP($A383,[1]Intermediate!A:T,10)</f>
        <v>35622</v>
      </c>
      <c r="H383" s="8">
        <f>VLOOKUP($A383,[1]Intermediate!A:T,10)*[1]Intermediate!Q383/100</f>
        <v>28497.599999999999</v>
      </c>
      <c r="I383" s="8">
        <f>VLOOKUP($A383,[1]Intermediate!A:T,10)*[1]Intermediate!R383/100</f>
        <v>3562.2</v>
      </c>
      <c r="J383" s="8">
        <f>VLOOKUP($A383,[1]Intermediate!A:T,10)*[1]Intermediate!S383/100</f>
        <v>3562.2</v>
      </c>
      <c r="K383" t="str">
        <f t="shared" si="20"/>
        <v>CAPITAL</v>
      </c>
      <c r="L383" s="9">
        <f>VLOOKUP($A383,[1]Intermediate!A:T,2)</f>
        <v>44378</v>
      </c>
      <c r="M383" t="str">
        <f t="shared" si="21"/>
        <v>BOTH</v>
      </c>
      <c r="N383" s="10">
        <f t="shared" si="22"/>
        <v>0.79999999999999993</v>
      </c>
      <c r="O383" s="10">
        <f t="shared" si="22"/>
        <v>9.9999999999999992E-2</v>
      </c>
      <c r="P383" s="10">
        <f t="shared" si="22"/>
        <v>9.9999999999999992E-2</v>
      </c>
      <c r="Q383" s="11">
        <f t="shared" si="23"/>
        <v>35622</v>
      </c>
    </row>
    <row r="384" spans="1:17" ht="15" customHeight="1" x14ac:dyDescent="0.3">
      <c r="A384" s="5">
        <f>[1]Intermediate!A384</f>
        <v>2000048970</v>
      </c>
      <c r="B384" s="6">
        <f>VLOOKUP($D384,'[1]Counties Systems Crosswalk'!C:E,3)</f>
        <v>13</v>
      </c>
      <c r="C384" s="7" t="str">
        <f>VLOOKUP($A384,[1]Intermediate!A:T,3)</f>
        <v>BUNCOMBE COUNTY</v>
      </c>
      <c r="D384" s="7">
        <f>VLOOKUP($C384,[1]Claims!A:B,2,FALSE)</f>
        <v>1012</v>
      </c>
      <c r="E384" t="str">
        <f>VLOOKUP($D384,'[1]Counties Systems Crosswalk'!C:D,2)</f>
        <v>Buncombe</v>
      </c>
      <c r="F384" t="str">
        <f>VLOOKUP($A384,[1]Intermediate!A:T,5)</f>
        <v>P2022_CAPITAL</v>
      </c>
      <c r="G384" s="8">
        <f>VLOOKUP($A384,[1]Intermediate!A:T,10)</f>
        <v>706428</v>
      </c>
      <c r="H384" s="8">
        <f>VLOOKUP($A384,[1]Intermediate!A:T,10)*[1]Intermediate!Q384/100</f>
        <v>565142.4</v>
      </c>
      <c r="I384" s="8">
        <f>VLOOKUP($A384,[1]Intermediate!A:T,10)*[1]Intermediate!R384/100</f>
        <v>70642.8</v>
      </c>
      <c r="J384" s="8">
        <f>VLOOKUP($A384,[1]Intermediate!A:T,10)*[1]Intermediate!S384/100</f>
        <v>70642.8</v>
      </c>
      <c r="K384" t="str">
        <f t="shared" si="20"/>
        <v>CAPITAL</v>
      </c>
      <c r="L384" s="9">
        <f>VLOOKUP($A384,[1]Intermediate!A:T,2)</f>
        <v>44378</v>
      </c>
      <c r="M384" t="str">
        <f t="shared" si="21"/>
        <v>BOTH</v>
      </c>
      <c r="N384" s="10">
        <f t="shared" si="22"/>
        <v>0.8</v>
      </c>
      <c r="O384" s="10">
        <f t="shared" si="22"/>
        <v>0.1</v>
      </c>
      <c r="P384" s="10">
        <f t="shared" si="22"/>
        <v>0.1</v>
      </c>
      <c r="Q384" s="11">
        <f t="shared" si="23"/>
        <v>706428.00000000012</v>
      </c>
    </row>
    <row r="385" spans="1:17" ht="15" customHeight="1" x14ac:dyDescent="0.3">
      <c r="A385" s="5">
        <f>[1]Intermediate!A385</f>
        <v>2000048971</v>
      </c>
      <c r="B385" s="6">
        <f>VLOOKUP($D385,'[1]Counties Systems Crosswalk'!C:E,3)</f>
        <v>14</v>
      </c>
      <c r="C385" s="7" t="str">
        <f>VLOOKUP($A385,[1]Intermediate!A:T,3)</f>
        <v>WESTERN CAROLINA COMMUNITY</v>
      </c>
      <c r="D385" s="7">
        <f>VLOOKUP($C385,[1]Claims!A:B,2,FALSE)</f>
        <v>1072</v>
      </c>
      <c r="E385" t="str">
        <f>VLOOKUP($D385,'[1]Counties Systems Crosswalk'!C:D,2)</f>
        <v>Henderson</v>
      </c>
      <c r="F385" t="str">
        <f>VLOOKUP($A385,[1]Intermediate!A:T,5)</f>
        <v>P2022_5311_ADMIN</v>
      </c>
      <c r="G385" s="8">
        <f>VLOOKUP($A385,[1]Intermediate!A:T,10)</f>
        <v>146778</v>
      </c>
      <c r="H385" s="8">
        <f>VLOOKUP($A385,[1]Intermediate!A:T,10)*[1]Intermediate!Q385/100</f>
        <v>117422.39999999999</v>
      </c>
      <c r="I385" s="8">
        <f>VLOOKUP($A385,[1]Intermediate!A:T,10)*[1]Intermediate!R385/100</f>
        <v>7338.9</v>
      </c>
      <c r="J385" s="8">
        <f>VLOOKUP($A385,[1]Intermediate!A:T,10)*[1]Intermediate!S385/100</f>
        <v>22016.7</v>
      </c>
      <c r="K385" t="str">
        <f t="shared" si="20"/>
        <v/>
      </c>
      <c r="L385" s="9">
        <f>VLOOKUP($A385,[1]Intermediate!A:T,2)</f>
        <v>44378</v>
      </c>
      <c r="M385" t="str">
        <f t="shared" si="21"/>
        <v>BOTH</v>
      </c>
      <c r="N385" s="10">
        <f t="shared" si="22"/>
        <v>0.79999999999999993</v>
      </c>
      <c r="O385" s="10">
        <f t="shared" si="22"/>
        <v>4.9999999999999996E-2</v>
      </c>
      <c r="P385" s="10">
        <f t="shared" si="22"/>
        <v>0.15</v>
      </c>
      <c r="Q385" s="11">
        <f t="shared" si="23"/>
        <v>146778</v>
      </c>
    </row>
    <row r="386" spans="1:17" ht="15" customHeight="1" x14ac:dyDescent="0.3">
      <c r="A386" s="5">
        <f>[1]Intermediate!A386</f>
        <v>2000048972</v>
      </c>
      <c r="B386" s="6">
        <f>VLOOKUP($D386,'[1]Counties Systems Crosswalk'!C:E,3)</f>
        <v>14</v>
      </c>
      <c r="C386" s="7" t="str">
        <f>VLOOKUP($A386,[1]Intermediate!A:T,3)</f>
        <v>WESTERN CAROLINA COMMUNITY</v>
      </c>
      <c r="D386" s="7">
        <f>VLOOKUP($C386,[1]Claims!A:B,2,FALSE)</f>
        <v>1072</v>
      </c>
      <c r="E386" t="str">
        <f>VLOOKUP($D386,'[1]Counties Systems Crosswalk'!C:D,2)</f>
        <v>Henderson</v>
      </c>
      <c r="F386" t="str">
        <f>VLOOKUP($A386,[1]Intermediate!A:T,5)</f>
        <v>P2022_CAPITAL</v>
      </c>
      <c r="G386" s="8">
        <f>VLOOKUP($A386,[1]Intermediate!A:T,10)</f>
        <v>53550</v>
      </c>
      <c r="H386" s="8">
        <f>VLOOKUP($A386,[1]Intermediate!A:T,10)*[1]Intermediate!Q386/100</f>
        <v>42840</v>
      </c>
      <c r="I386" s="8">
        <f>VLOOKUP($A386,[1]Intermediate!A:T,10)*[1]Intermediate!R386/100</f>
        <v>5355</v>
      </c>
      <c r="J386" s="8">
        <f>VLOOKUP($A386,[1]Intermediate!A:T,10)*[1]Intermediate!S386/100</f>
        <v>5355</v>
      </c>
      <c r="K386" t="str">
        <f t="shared" si="20"/>
        <v>CAPITAL</v>
      </c>
      <c r="L386" s="9">
        <f>VLOOKUP($A386,[1]Intermediate!A:T,2)</f>
        <v>44378</v>
      </c>
      <c r="M386" t="str">
        <f t="shared" si="21"/>
        <v>BOTH</v>
      </c>
      <c r="N386" s="10">
        <f t="shared" si="22"/>
        <v>0.8</v>
      </c>
      <c r="O386" s="10">
        <f t="shared" si="22"/>
        <v>0.1</v>
      </c>
      <c r="P386" s="10">
        <f t="shared" si="22"/>
        <v>0.1</v>
      </c>
      <c r="Q386" s="11">
        <f t="shared" si="23"/>
        <v>53550</v>
      </c>
    </row>
    <row r="387" spans="1:17" ht="15" customHeight="1" x14ac:dyDescent="0.3">
      <c r="A387" s="5">
        <f>[1]Intermediate!A387</f>
        <v>2000048973</v>
      </c>
      <c r="B387" s="6">
        <f>VLOOKUP($D387,'[1]Counties Systems Crosswalk'!C:E,3)</f>
        <v>1</v>
      </c>
      <c r="C387" s="7" t="str">
        <f>VLOOKUP($A387,[1]Intermediate!A:T,3)</f>
        <v>GATES COUNTY</v>
      </c>
      <c r="D387" s="7">
        <f>VLOOKUP($C387,[1]Claims!A:B,2,FALSE)</f>
        <v>1030</v>
      </c>
      <c r="E387" t="str">
        <f>VLOOKUP($D387,'[1]Counties Systems Crosswalk'!C:D,2)</f>
        <v>Gates</v>
      </c>
      <c r="F387" t="str">
        <f>VLOOKUP($A387,[1]Intermediate!A:T,5)</f>
        <v>P2022_5311_ADMIN</v>
      </c>
      <c r="G387" s="8">
        <f>VLOOKUP($A387,[1]Intermediate!A:T,10)</f>
        <v>87308</v>
      </c>
      <c r="H387" s="8">
        <f>VLOOKUP($A387,[1]Intermediate!A:T,10)*[1]Intermediate!Q387/100</f>
        <v>69846.399999999994</v>
      </c>
      <c r="I387" s="8">
        <f>VLOOKUP($A387,[1]Intermediate!A:T,10)*[1]Intermediate!R387/100</f>
        <v>4365.3999999999996</v>
      </c>
      <c r="J387" s="8">
        <f>VLOOKUP($A387,[1]Intermediate!A:T,10)*[1]Intermediate!S387/100</f>
        <v>13096.2</v>
      </c>
      <c r="K387" t="str">
        <f t="shared" ref="K387:K450" si="24">IF(COUNTIF(F387, "*CAPITAL*"),"CAPITAL", IF(COUNTIF(F387, "*OPER*"),"OPERATING",""))</f>
        <v/>
      </c>
      <c r="L387" s="9">
        <f>VLOOKUP($A387,[1]Intermediate!A:T,2)</f>
        <v>44378</v>
      </c>
      <c r="M387" t="str">
        <f t="shared" ref="M387:M450" si="25">IF(AND(H387&gt;0,I387&gt;0),"BOTH",IF(H387&gt;0,"FEDERAL",IF(G387=0,"","STATE")))</f>
        <v>BOTH</v>
      </c>
      <c r="N387" s="10">
        <f t="shared" ref="N387:P450" si="26">H387/$G387</f>
        <v>0.79999999999999993</v>
      </c>
      <c r="O387" s="10">
        <f t="shared" si="26"/>
        <v>4.9999999999999996E-2</v>
      </c>
      <c r="P387" s="10">
        <f t="shared" si="26"/>
        <v>0.15000000000000002</v>
      </c>
      <c r="Q387" s="11">
        <f t="shared" ref="Q387:Q450" si="27">SUM(H387:J387)</f>
        <v>87307.999999999985</v>
      </c>
    </row>
    <row r="388" spans="1:17" ht="15" customHeight="1" x14ac:dyDescent="0.3">
      <c r="A388" s="5">
        <f>[1]Intermediate!A388</f>
        <v>2000048974</v>
      </c>
      <c r="B388" s="6">
        <f>VLOOKUP($D388,'[1]Counties Systems Crosswalk'!C:E,3)</f>
        <v>2</v>
      </c>
      <c r="C388" s="7" t="str">
        <f>VLOOKUP($A388,[1]Intermediate!A:T,3)</f>
        <v>PITT COUNTY FINANCE LF</v>
      </c>
      <c r="D388" s="7">
        <f>VLOOKUP($C388,[1]Claims!A:B,2,FALSE)</f>
        <v>1056</v>
      </c>
      <c r="E388" t="str">
        <f>VLOOKUP($D388,'[1]Counties Systems Crosswalk'!C:D,2)</f>
        <v>Pitt</v>
      </c>
      <c r="F388" t="str">
        <f>VLOOKUP($A388,[1]Intermediate!A:T,5)</f>
        <v>P2022_5311_ADMIN</v>
      </c>
      <c r="G388" s="8">
        <f>VLOOKUP($A388,[1]Intermediate!A:T,10)</f>
        <v>190617</v>
      </c>
      <c r="H388" s="8">
        <f>VLOOKUP($A388,[1]Intermediate!A:T,10)*[1]Intermediate!Q388/100</f>
        <v>152493.6</v>
      </c>
      <c r="I388" s="8">
        <f>VLOOKUP($A388,[1]Intermediate!A:T,10)*[1]Intermediate!R388/100</f>
        <v>9530.85</v>
      </c>
      <c r="J388" s="8">
        <f>VLOOKUP($A388,[1]Intermediate!A:T,10)*[1]Intermediate!S388/100</f>
        <v>28592.55</v>
      </c>
      <c r="K388" t="str">
        <f t="shared" si="24"/>
        <v/>
      </c>
      <c r="L388" s="9">
        <f>VLOOKUP($A388,[1]Intermediate!A:T,2)</f>
        <v>44378</v>
      </c>
      <c r="M388" t="str">
        <f t="shared" si="25"/>
        <v>BOTH</v>
      </c>
      <c r="N388" s="10">
        <f t="shared" si="26"/>
        <v>0.8</v>
      </c>
      <c r="O388" s="10">
        <f t="shared" si="26"/>
        <v>0.05</v>
      </c>
      <c r="P388" s="10">
        <f t="shared" si="26"/>
        <v>0.15</v>
      </c>
      <c r="Q388" s="11">
        <f t="shared" si="27"/>
        <v>190617</v>
      </c>
    </row>
    <row r="389" spans="1:17" ht="15" customHeight="1" x14ac:dyDescent="0.3">
      <c r="A389" s="5">
        <f>[1]Intermediate!A389</f>
        <v>2000048975</v>
      </c>
      <c r="B389" s="6">
        <f>VLOOKUP($D389,'[1]Counties Systems Crosswalk'!C:E,3)</f>
        <v>1</v>
      </c>
      <c r="C389" s="7" t="str">
        <f>VLOOKUP($A389,[1]Intermediate!A:T,3)</f>
        <v>GATES COUNTY</v>
      </c>
      <c r="D389" s="7">
        <f>VLOOKUP($C389,[1]Claims!A:B,2,FALSE)</f>
        <v>1030</v>
      </c>
      <c r="E389" t="str">
        <f>VLOOKUP($D389,'[1]Counties Systems Crosswalk'!C:D,2)</f>
        <v>Gates</v>
      </c>
      <c r="F389" t="str">
        <f>VLOOKUP($A389,[1]Intermediate!A:T,5)</f>
        <v>P2022_CAPITAL</v>
      </c>
      <c r="G389" s="8">
        <f>VLOOKUP($A389,[1]Intermediate!A:T,10)</f>
        <v>166500</v>
      </c>
      <c r="H389" s="8">
        <f>VLOOKUP($A389,[1]Intermediate!A:T,10)*[1]Intermediate!Q389/100</f>
        <v>133200</v>
      </c>
      <c r="I389" s="8">
        <f>VLOOKUP($A389,[1]Intermediate!A:T,10)*[1]Intermediate!R389/100</f>
        <v>16650</v>
      </c>
      <c r="J389" s="8">
        <f>VLOOKUP($A389,[1]Intermediate!A:T,10)*[1]Intermediate!S389/100</f>
        <v>16650</v>
      </c>
      <c r="K389" t="str">
        <f t="shared" si="24"/>
        <v>CAPITAL</v>
      </c>
      <c r="L389" s="9">
        <f>VLOOKUP($A389,[1]Intermediate!A:T,2)</f>
        <v>44378</v>
      </c>
      <c r="M389" t="str">
        <f t="shared" si="25"/>
        <v>BOTH</v>
      </c>
      <c r="N389" s="10">
        <f t="shared" si="26"/>
        <v>0.8</v>
      </c>
      <c r="O389" s="10">
        <f t="shared" si="26"/>
        <v>0.1</v>
      </c>
      <c r="P389" s="10">
        <f t="shared" si="26"/>
        <v>0.1</v>
      </c>
      <c r="Q389" s="11">
        <f t="shared" si="27"/>
        <v>166500</v>
      </c>
    </row>
    <row r="390" spans="1:17" ht="15" customHeight="1" x14ac:dyDescent="0.3">
      <c r="A390" s="5">
        <f>[1]Intermediate!A390</f>
        <v>2000048976</v>
      </c>
      <c r="B390" s="6">
        <f>VLOOKUP($D390,'[1]Counties Systems Crosswalk'!C:E,3)</f>
        <v>14</v>
      </c>
      <c r="C390" s="7" t="str">
        <f>VLOOKUP($A390,[1]Intermediate!A:T,3)</f>
        <v>POLK COUNTY TRANSPORTATION</v>
      </c>
      <c r="D390" s="7">
        <f>VLOOKUP($C390,[1]Claims!A:B,2,FALSE)</f>
        <v>1057</v>
      </c>
      <c r="E390" t="str">
        <f>VLOOKUP($D390,'[1]Counties Systems Crosswalk'!C:D,2)</f>
        <v>Polk</v>
      </c>
      <c r="F390" t="str">
        <f>VLOOKUP($A390,[1]Intermediate!A:T,5)</f>
        <v>P2022_5311_ADMIN</v>
      </c>
      <c r="G390" s="8">
        <f>VLOOKUP($A390,[1]Intermediate!A:T,10)</f>
        <v>125316</v>
      </c>
      <c r="H390" s="8">
        <f>VLOOKUP($A390,[1]Intermediate!A:T,10)*[1]Intermediate!Q390/100</f>
        <v>100252.8</v>
      </c>
      <c r="I390" s="8">
        <f>VLOOKUP($A390,[1]Intermediate!A:T,10)*[1]Intermediate!R390/100</f>
        <v>6265.8</v>
      </c>
      <c r="J390" s="8">
        <f>VLOOKUP($A390,[1]Intermediate!A:T,10)*[1]Intermediate!S390/100</f>
        <v>18797.400000000001</v>
      </c>
      <c r="K390" t="str">
        <f t="shared" si="24"/>
        <v/>
      </c>
      <c r="L390" s="9">
        <f>VLOOKUP($A390,[1]Intermediate!A:T,2)</f>
        <v>44378</v>
      </c>
      <c r="M390" t="str">
        <f t="shared" si="25"/>
        <v>BOTH</v>
      </c>
      <c r="N390" s="10">
        <f t="shared" si="26"/>
        <v>0.8</v>
      </c>
      <c r="O390" s="10">
        <f t="shared" si="26"/>
        <v>0.05</v>
      </c>
      <c r="P390" s="10">
        <f t="shared" si="26"/>
        <v>0.15000000000000002</v>
      </c>
      <c r="Q390" s="11">
        <f t="shared" si="27"/>
        <v>125316</v>
      </c>
    </row>
    <row r="391" spans="1:17" ht="15" customHeight="1" x14ac:dyDescent="0.3">
      <c r="A391" s="5">
        <f>[1]Intermediate!A391</f>
        <v>2000048977</v>
      </c>
      <c r="B391" s="6">
        <f>VLOOKUP($D391,'[1]Counties Systems Crosswalk'!C:E,3)</f>
        <v>12</v>
      </c>
      <c r="C391" s="7" t="str">
        <f>VLOOKUP($A391,[1]Intermediate!A:T,3)</f>
        <v>TRANSPORTATION ADMINISTRATION</v>
      </c>
      <c r="D391" s="7">
        <f>VLOOKUP($C391,[1]Claims!A:B,2,FALSE)</f>
        <v>1067</v>
      </c>
      <c r="E391" t="str">
        <f>VLOOKUP($D391,'[1]Counties Systems Crosswalk'!C:D,2)</f>
        <v>Cleveland</v>
      </c>
      <c r="F391" t="str">
        <f>VLOOKUP($A391,[1]Intermediate!A:T,5)</f>
        <v>P2022_CAPITAL</v>
      </c>
      <c r="G391" s="8">
        <f>VLOOKUP($A391,[1]Intermediate!A:T,10)</f>
        <v>1979</v>
      </c>
      <c r="H391" s="8">
        <f>VLOOKUP($A391,[1]Intermediate!A:T,10)*[1]Intermediate!Q391/100</f>
        <v>1583.2</v>
      </c>
      <c r="I391" s="8">
        <f>VLOOKUP($A391,[1]Intermediate!A:T,10)*[1]Intermediate!R391/100</f>
        <v>197.9</v>
      </c>
      <c r="J391" s="8">
        <f>VLOOKUP($A391,[1]Intermediate!A:T,10)*[1]Intermediate!S391/100</f>
        <v>197.9</v>
      </c>
      <c r="K391" t="str">
        <f t="shared" si="24"/>
        <v>CAPITAL</v>
      </c>
      <c r="L391" s="9">
        <f>VLOOKUP($A391,[1]Intermediate!A:T,2)</f>
        <v>44378</v>
      </c>
      <c r="M391" t="str">
        <f t="shared" si="25"/>
        <v>BOTH</v>
      </c>
      <c r="N391" s="10">
        <f t="shared" si="26"/>
        <v>0.8</v>
      </c>
      <c r="O391" s="10">
        <f t="shared" si="26"/>
        <v>0.1</v>
      </c>
      <c r="P391" s="10">
        <f t="shared" si="26"/>
        <v>0.1</v>
      </c>
      <c r="Q391" s="11">
        <f t="shared" si="27"/>
        <v>1979.0000000000002</v>
      </c>
    </row>
    <row r="392" spans="1:17" ht="15" customHeight="1" x14ac:dyDescent="0.3">
      <c r="A392" s="5">
        <f>[1]Intermediate!A392</f>
        <v>2000048978</v>
      </c>
      <c r="B392" s="6">
        <f>VLOOKUP($D392,'[1]Counties Systems Crosswalk'!C:E,3)</f>
        <v>6</v>
      </c>
      <c r="C392" s="7" t="str">
        <f>VLOOKUP($A392,[1]Intermediate!A:T,3)</f>
        <v>BLADEN COUNTY</v>
      </c>
      <c r="D392" s="7">
        <f>VLOOKUP($C392,[1]Claims!A:B,2,FALSE)</f>
        <v>1010</v>
      </c>
      <c r="E392" t="str">
        <f>VLOOKUP($D392,'[1]Counties Systems Crosswalk'!C:D,2)</f>
        <v>Bladen</v>
      </c>
      <c r="F392" t="str">
        <f>VLOOKUP($A392,[1]Intermediate!A:T,5)</f>
        <v>P2022_5311_ADMIN</v>
      </c>
      <c r="G392" s="8">
        <f>VLOOKUP($A392,[1]Intermediate!A:T,10)</f>
        <v>137985</v>
      </c>
      <c r="H392" s="8">
        <f>VLOOKUP($A392,[1]Intermediate!A:T,10)*[1]Intermediate!Q392/100</f>
        <v>110388</v>
      </c>
      <c r="I392" s="8">
        <f>VLOOKUP($A392,[1]Intermediate!A:T,10)*[1]Intermediate!R392/100</f>
        <v>6899.25</v>
      </c>
      <c r="J392" s="8">
        <f>VLOOKUP($A392,[1]Intermediate!A:T,10)*[1]Intermediate!S392/100</f>
        <v>20697.75</v>
      </c>
      <c r="K392" t="str">
        <f t="shared" si="24"/>
        <v/>
      </c>
      <c r="L392" s="9">
        <f>VLOOKUP($A392,[1]Intermediate!A:T,2)</f>
        <v>44378</v>
      </c>
      <c r="M392" t="str">
        <f t="shared" si="25"/>
        <v>BOTH</v>
      </c>
      <c r="N392" s="10">
        <f t="shared" si="26"/>
        <v>0.8</v>
      </c>
      <c r="O392" s="10">
        <f t="shared" si="26"/>
        <v>0.05</v>
      </c>
      <c r="P392" s="10">
        <f t="shared" si="26"/>
        <v>0.15</v>
      </c>
      <c r="Q392" s="11">
        <f t="shared" si="27"/>
        <v>137985</v>
      </c>
    </row>
    <row r="393" spans="1:17" ht="15" customHeight="1" x14ac:dyDescent="0.3">
      <c r="A393" s="5">
        <f>[1]Intermediate!A393</f>
        <v>2000048979</v>
      </c>
      <c r="B393" s="6">
        <f>VLOOKUP($D393,'[1]Counties Systems Crosswalk'!C:E,3)</f>
        <v>6</v>
      </c>
      <c r="C393" s="7" t="str">
        <f>VLOOKUP($A393,[1]Intermediate!A:T,3)</f>
        <v>BLADEN COUNTY</v>
      </c>
      <c r="D393" s="7">
        <f>VLOOKUP($C393,[1]Claims!A:B,2,FALSE)</f>
        <v>1010</v>
      </c>
      <c r="E393" t="str">
        <f>VLOOKUP($D393,'[1]Counties Systems Crosswalk'!C:D,2)</f>
        <v>Bladen</v>
      </c>
      <c r="F393" t="str">
        <f>VLOOKUP($A393,[1]Intermediate!A:T,5)</f>
        <v>P2022_CAPITAL</v>
      </c>
      <c r="G393" s="8">
        <f>VLOOKUP($A393,[1]Intermediate!A:T,10)</f>
        <v>3600</v>
      </c>
      <c r="H393" s="8">
        <f>VLOOKUP($A393,[1]Intermediate!A:T,10)*[1]Intermediate!Q393/100</f>
        <v>2880</v>
      </c>
      <c r="I393" s="8">
        <f>VLOOKUP($A393,[1]Intermediate!A:T,10)*[1]Intermediate!R393/100</f>
        <v>360</v>
      </c>
      <c r="J393" s="8">
        <f>VLOOKUP($A393,[1]Intermediate!A:T,10)*[1]Intermediate!S393/100</f>
        <v>360</v>
      </c>
      <c r="K393" t="str">
        <f t="shared" si="24"/>
        <v>CAPITAL</v>
      </c>
      <c r="L393" s="9">
        <f>VLOOKUP($A393,[1]Intermediate!A:T,2)</f>
        <v>44378</v>
      </c>
      <c r="M393" t="str">
        <f t="shared" si="25"/>
        <v>BOTH</v>
      </c>
      <c r="N393" s="10">
        <f t="shared" si="26"/>
        <v>0.8</v>
      </c>
      <c r="O393" s="10">
        <f t="shared" si="26"/>
        <v>0.1</v>
      </c>
      <c r="P393" s="10">
        <f t="shared" si="26"/>
        <v>0.1</v>
      </c>
      <c r="Q393" s="11">
        <f t="shared" si="27"/>
        <v>3600</v>
      </c>
    </row>
    <row r="394" spans="1:17" ht="15" customHeight="1" x14ac:dyDescent="0.3">
      <c r="A394" s="5">
        <f>[1]Intermediate!A394</f>
        <v>2000048980</v>
      </c>
      <c r="B394" s="6" t="e">
        <f>VLOOKUP($D394,'[1]Counties Systems Crosswalk'!C:E,3)</f>
        <v>#N/A</v>
      </c>
      <c r="C394" s="7" t="str">
        <f>VLOOKUP($A394,[1]Intermediate!A:T,3)</f>
        <v>GREYHOUND LINES INC</v>
      </c>
      <c r="D394" s="7">
        <f>VLOOKUP($C394,[1]Claims!A:B,2,FALSE)</f>
        <v>2000</v>
      </c>
      <c r="E394" t="str">
        <f>VLOOKUP($D394,'[1]Counties Systems Crosswalk'!C:D,2)</f>
        <v>Statewide</v>
      </c>
      <c r="F394" t="str">
        <f>VLOOKUP($A394,[1]Intermediate!A:T,5)</f>
        <v>P2021_CARES_INTERCITY</v>
      </c>
      <c r="G394" s="8">
        <f>VLOOKUP($A394,[1]Intermediate!A:T,10)</f>
        <v>12218949</v>
      </c>
      <c r="H394" s="8">
        <f>VLOOKUP($A394,[1]Intermediate!A:T,10)*[1]Intermediate!Q394/100</f>
        <v>12218949</v>
      </c>
      <c r="I394" s="8">
        <f>VLOOKUP($A394,[1]Intermediate!A:T,10)*[1]Intermediate!R394/100</f>
        <v>0</v>
      </c>
      <c r="J394" s="8">
        <f>VLOOKUP($A394,[1]Intermediate!A:T,10)*[1]Intermediate!S394/100</f>
        <v>0</v>
      </c>
      <c r="K394" t="str">
        <f t="shared" si="24"/>
        <v/>
      </c>
      <c r="L394" s="9">
        <f>VLOOKUP($A394,[1]Intermediate!A:T,2)</f>
        <v>44378</v>
      </c>
      <c r="M394" t="str">
        <f t="shared" si="25"/>
        <v>FEDERAL</v>
      </c>
      <c r="N394" s="10">
        <f t="shared" si="26"/>
        <v>1</v>
      </c>
      <c r="O394" s="10">
        <f t="shared" si="26"/>
        <v>0</v>
      </c>
      <c r="P394" s="10">
        <f t="shared" si="26"/>
        <v>0</v>
      </c>
      <c r="Q394" s="11">
        <f t="shared" si="27"/>
        <v>12218949</v>
      </c>
    </row>
    <row r="395" spans="1:17" ht="15" customHeight="1" x14ac:dyDescent="0.3">
      <c r="A395" s="5">
        <f>[1]Intermediate!A395</f>
        <v>2000048981</v>
      </c>
      <c r="B395" s="6" t="str">
        <f>VLOOKUP($D395,'[1]Counties Systems Crosswalk'!C:E,3)</f>
        <v>9, 11</v>
      </c>
      <c r="C395" s="7" t="str">
        <f>VLOOKUP($A395,[1]Intermediate!A:T,3)</f>
        <v>YADKIN VALLEY ECONOMIC</v>
      </c>
      <c r="D395" s="7">
        <f>VLOOKUP($C395,[1]Claims!A:B,2,FALSE)</f>
        <v>1075</v>
      </c>
      <c r="E395" t="str">
        <f>VLOOKUP($D395,'[1]Counties Systems Crosswalk'!C:D,2)</f>
        <v>Davie, Stokes, Surry, Yadkin</v>
      </c>
      <c r="F395" t="str">
        <f>VLOOKUP($A395,[1]Intermediate!A:T,5)</f>
        <v>P2022_5311_OPERATING</v>
      </c>
      <c r="G395" s="8">
        <f>VLOOKUP($A395,[1]Intermediate!A:T,10)</f>
        <v>99250</v>
      </c>
      <c r="H395" s="8">
        <f>VLOOKUP($A395,[1]Intermediate!A:T,10)*[1]Intermediate!Q395/100</f>
        <v>49625</v>
      </c>
      <c r="I395" s="8">
        <f>VLOOKUP($A395,[1]Intermediate!A:T,10)*[1]Intermediate!R395/100</f>
        <v>0</v>
      </c>
      <c r="J395" s="8">
        <f>VLOOKUP($A395,[1]Intermediate!A:T,10)*[1]Intermediate!S395/100</f>
        <v>49625</v>
      </c>
      <c r="K395" t="str">
        <f t="shared" si="24"/>
        <v>OPERATING</v>
      </c>
      <c r="L395" s="9">
        <f>VLOOKUP($A395,[1]Intermediate!A:T,2)</f>
        <v>44378</v>
      </c>
      <c r="M395" t="str">
        <f t="shared" si="25"/>
        <v>FEDERAL</v>
      </c>
      <c r="N395" s="10">
        <f t="shared" si="26"/>
        <v>0.5</v>
      </c>
      <c r="O395" s="10">
        <f t="shared" si="26"/>
        <v>0</v>
      </c>
      <c r="P395" s="10">
        <f t="shared" si="26"/>
        <v>0.5</v>
      </c>
      <c r="Q395" s="11">
        <f t="shared" si="27"/>
        <v>99250</v>
      </c>
    </row>
    <row r="396" spans="1:17" ht="15" customHeight="1" x14ac:dyDescent="0.3">
      <c r="A396" s="5">
        <f>[1]Intermediate!A396</f>
        <v>2000048982</v>
      </c>
      <c r="B396" s="6" t="e">
        <f>VLOOKUP($D396,'[1]Counties Systems Crosswalk'!C:E,3)</f>
        <v>#N/A</v>
      </c>
      <c r="C396" s="7" t="str">
        <f>VLOOKUP($A396,[1]Intermediate!A:T,3)</f>
        <v>GREYHOUND LINES INC</v>
      </c>
      <c r="D396" s="7">
        <f>VLOOKUP($C396,[1]Claims!A:B,2,FALSE)</f>
        <v>2000</v>
      </c>
      <c r="E396" t="str">
        <f>VLOOKUP($D396,'[1]Counties Systems Crosswalk'!C:D,2)</f>
        <v>Statewide</v>
      </c>
      <c r="F396" t="str">
        <f>VLOOKUP($A396,[1]Intermediate!A:T,5)</f>
        <v>P2021_INTERCITY_5311F</v>
      </c>
      <c r="G396" s="8">
        <f>VLOOKUP($A396,[1]Intermediate!A:T,10)</f>
        <v>5239816</v>
      </c>
      <c r="H396" s="8">
        <f>VLOOKUP($A396,[1]Intermediate!A:T,10)*[1]Intermediate!Q396/100</f>
        <v>2619908</v>
      </c>
      <c r="I396" s="8">
        <f>VLOOKUP($A396,[1]Intermediate!A:T,10)*[1]Intermediate!R396/100</f>
        <v>0</v>
      </c>
      <c r="J396" s="8">
        <f>VLOOKUP($A396,[1]Intermediate!A:T,10)*[1]Intermediate!S396/100</f>
        <v>2619908</v>
      </c>
      <c r="K396" t="str">
        <f t="shared" si="24"/>
        <v/>
      </c>
      <c r="L396" s="9">
        <f>VLOOKUP($A396,[1]Intermediate!A:T,2)</f>
        <v>44378</v>
      </c>
      <c r="M396" t="str">
        <f t="shared" si="25"/>
        <v>FEDERAL</v>
      </c>
      <c r="N396" s="10">
        <f t="shared" si="26"/>
        <v>0.5</v>
      </c>
      <c r="O396" s="10">
        <f t="shared" si="26"/>
        <v>0</v>
      </c>
      <c r="P396" s="10">
        <f t="shared" si="26"/>
        <v>0.5</v>
      </c>
      <c r="Q396" s="11">
        <f t="shared" si="27"/>
        <v>5239816</v>
      </c>
    </row>
    <row r="397" spans="1:17" ht="15" customHeight="1" x14ac:dyDescent="0.3">
      <c r="A397" s="5">
        <f>[1]Intermediate!A397</f>
        <v>2000048983</v>
      </c>
      <c r="B397" s="6">
        <f>VLOOKUP($D397,'[1]Counties Systems Crosswalk'!C:E,3)</f>
        <v>11</v>
      </c>
      <c r="C397" s="7" t="str">
        <f>VLOOKUP($A397,[1]Intermediate!A:T,3)</f>
        <v>APPALCART</v>
      </c>
      <c r="D397" s="7">
        <f>VLOOKUP($C397,[1]Claims!A:B,2,FALSE)</f>
        <v>1006</v>
      </c>
      <c r="E397" t="str">
        <f>VLOOKUP($D397,'[1]Counties Systems Crosswalk'!C:D,2)</f>
        <v>Watauga</v>
      </c>
      <c r="F397" t="str">
        <f>VLOOKUP($A397,[1]Intermediate!A:T,5)</f>
        <v>P2022_CAPITAL</v>
      </c>
      <c r="G397" s="8">
        <f>VLOOKUP($A397,[1]Intermediate!A:T,10)</f>
        <v>21937</v>
      </c>
      <c r="H397" s="8">
        <f>VLOOKUP($A397,[1]Intermediate!A:T,10)*[1]Intermediate!Q397/100</f>
        <v>17549.599999999999</v>
      </c>
      <c r="I397" s="8">
        <f>VLOOKUP($A397,[1]Intermediate!A:T,10)*[1]Intermediate!R397/100</f>
        <v>2193.6999999999998</v>
      </c>
      <c r="J397" s="8">
        <f>VLOOKUP($A397,[1]Intermediate!A:T,10)*[1]Intermediate!S397/100</f>
        <v>2193.6999999999998</v>
      </c>
      <c r="K397" t="str">
        <f t="shared" si="24"/>
        <v>CAPITAL</v>
      </c>
      <c r="L397" s="9">
        <f>VLOOKUP($A397,[1]Intermediate!A:T,2)</f>
        <v>44378</v>
      </c>
      <c r="M397" t="str">
        <f t="shared" si="25"/>
        <v>BOTH</v>
      </c>
      <c r="N397" s="10">
        <f t="shared" si="26"/>
        <v>0.79999999999999993</v>
      </c>
      <c r="O397" s="10">
        <f t="shared" si="26"/>
        <v>9.9999999999999992E-2</v>
      </c>
      <c r="P397" s="10">
        <f t="shared" si="26"/>
        <v>9.9999999999999992E-2</v>
      </c>
      <c r="Q397" s="11">
        <f t="shared" si="27"/>
        <v>21937</v>
      </c>
    </row>
    <row r="398" spans="1:17" ht="15" customHeight="1" x14ac:dyDescent="0.3">
      <c r="A398" s="5">
        <f>[1]Intermediate!A398</f>
        <v>2000049174</v>
      </c>
      <c r="B398" s="6">
        <f>VLOOKUP($D398,'[1]Counties Systems Crosswalk'!C:E,3)</f>
        <v>13</v>
      </c>
      <c r="C398" s="7" t="str">
        <f>VLOOKUP($A398,[1]Intermediate!A:T,3)</f>
        <v>MADISON COUNTY TRANSPORTATION</v>
      </c>
      <c r="D398" s="7">
        <f>VLOOKUP($C398,[1]Claims!A:B,2,FALSE)</f>
        <v>1045</v>
      </c>
      <c r="E398" t="str">
        <f>VLOOKUP($D398,'[1]Counties Systems Crosswalk'!C:D,2)</f>
        <v>Madison</v>
      </c>
      <c r="F398" t="str">
        <f>VLOOKUP($A398,[1]Intermediate!A:T,5)</f>
        <v>P2022_CAPITAL</v>
      </c>
      <c r="G398" s="8">
        <f>VLOOKUP($A398,[1]Intermediate!A:T,10)</f>
        <v>3384</v>
      </c>
      <c r="H398" s="8">
        <f>VLOOKUP($A398,[1]Intermediate!A:T,10)*[1]Intermediate!Q398/100</f>
        <v>2707.2</v>
      </c>
      <c r="I398" s="8">
        <f>VLOOKUP($A398,[1]Intermediate!A:T,10)*[1]Intermediate!R398/100</f>
        <v>338.4</v>
      </c>
      <c r="J398" s="8">
        <f>VLOOKUP($A398,[1]Intermediate!A:T,10)*[1]Intermediate!S398/100</f>
        <v>338.4</v>
      </c>
      <c r="K398" t="str">
        <f t="shared" si="24"/>
        <v>CAPITAL</v>
      </c>
      <c r="L398" s="9">
        <f>VLOOKUP($A398,[1]Intermediate!A:T,2)</f>
        <v>44393</v>
      </c>
      <c r="M398" t="str">
        <f t="shared" si="25"/>
        <v>BOTH</v>
      </c>
      <c r="N398" s="10">
        <f t="shared" si="26"/>
        <v>0.79999999999999993</v>
      </c>
      <c r="O398" s="10">
        <f t="shared" si="26"/>
        <v>9.9999999999999992E-2</v>
      </c>
      <c r="P398" s="10">
        <f t="shared" si="26"/>
        <v>9.9999999999999992E-2</v>
      </c>
      <c r="Q398" s="11">
        <f t="shared" si="27"/>
        <v>3384</v>
      </c>
    </row>
    <row r="399" spans="1:17" ht="15" customHeight="1" x14ac:dyDescent="0.3">
      <c r="A399" s="5">
        <f>[1]Intermediate!A399</f>
        <v>2000049175</v>
      </c>
      <c r="B399" s="6">
        <f>VLOOKUP($D399,'[1]Counties Systems Crosswalk'!C:E,3)</f>
        <v>13</v>
      </c>
      <c r="C399" s="7" t="str">
        <f>VLOOKUP($A399,[1]Intermediate!A:T,3)</f>
        <v>MADISON COUNTY TRANSPORTATION</v>
      </c>
      <c r="D399" s="7">
        <f>VLOOKUP($C399,[1]Claims!A:B,2,FALSE)</f>
        <v>1045</v>
      </c>
      <c r="E399" t="str">
        <f>VLOOKUP($D399,'[1]Counties Systems Crosswalk'!C:D,2)</f>
        <v>Madison</v>
      </c>
      <c r="F399" t="str">
        <f>VLOOKUP($A399,[1]Intermediate!A:T,5)</f>
        <v>P2022_CAPITAL</v>
      </c>
      <c r="G399" s="8">
        <f>VLOOKUP($A399,[1]Intermediate!A:T,10)</f>
        <v>53280</v>
      </c>
      <c r="H399" s="8">
        <f>VLOOKUP($A399,[1]Intermediate!A:T,10)*[1]Intermediate!Q399/100</f>
        <v>42624</v>
      </c>
      <c r="I399" s="8">
        <f>VLOOKUP($A399,[1]Intermediate!A:T,10)*[1]Intermediate!R399/100</f>
        <v>5328</v>
      </c>
      <c r="J399" s="8">
        <f>VLOOKUP($A399,[1]Intermediate!A:T,10)*[1]Intermediate!S399/100</f>
        <v>5328</v>
      </c>
      <c r="K399" t="str">
        <f t="shared" si="24"/>
        <v>CAPITAL</v>
      </c>
      <c r="L399" s="9">
        <f>VLOOKUP($A399,[1]Intermediate!A:T,2)</f>
        <v>44393</v>
      </c>
      <c r="M399" t="str">
        <f t="shared" si="25"/>
        <v>BOTH</v>
      </c>
      <c r="N399" s="10">
        <f t="shared" si="26"/>
        <v>0.8</v>
      </c>
      <c r="O399" s="10">
        <f t="shared" si="26"/>
        <v>0.1</v>
      </c>
      <c r="P399" s="10">
        <f t="shared" si="26"/>
        <v>0.1</v>
      </c>
      <c r="Q399" s="11">
        <f t="shared" si="27"/>
        <v>53280</v>
      </c>
    </row>
    <row r="400" spans="1:17" ht="15" customHeight="1" x14ac:dyDescent="0.3">
      <c r="A400" s="5">
        <f>[1]Intermediate!A400</f>
        <v>2000049176</v>
      </c>
      <c r="B400" s="6">
        <f>VLOOKUP($D400,'[1]Counties Systems Crosswalk'!C:E,3)</f>
        <v>13</v>
      </c>
      <c r="C400" s="7" t="str">
        <f>VLOOKUP($A400,[1]Intermediate!A:T,3)</f>
        <v>MADISON COUNTY TRANSPORTATION</v>
      </c>
      <c r="D400" s="7">
        <f>VLOOKUP($C400,[1]Claims!A:B,2,FALSE)</f>
        <v>1045</v>
      </c>
      <c r="E400" t="str">
        <f>VLOOKUP($D400,'[1]Counties Systems Crosswalk'!C:D,2)</f>
        <v>Madison</v>
      </c>
      <c r="F400" t="str">
        <f>VLOOKUP($A400,[1]Intermediate!A:T,5)</f>
        <v>P2022_5311_ADMIN</v>
      </c>
      <c r="G400" s="8">
        <f>VLOOKUP($A400,[1]Intermediate!A:T,10)</f>
        <v>110645</v>
      </c>
      <c r="H400" s="8">
        <f>VLOOKUP($A400,[1]Intermediate!A:T,10)*[1]Intermediate!Q400/100</f>
        <v>88516</v>
      </c>
      <c r="I400" s="8">
        <f>VLOOKUP($A400,[1]Intermediate!A:T,10)*[1]Intermediate!R400/100</f>
        <v>5532.25</v>
      </c>
      <c r="J400" s="8">
        <f>VLOOKUP($A400,[1]Intermediate!A:T,10)*[1]Intermediate!S400/100</f>
        <v>16596.75</v>
      </c>
      <c r="K400" t="str">
        <f t="shared" si="24"/>
        <v/>
      </c>
      <c r="L400" s="9">
        <f>VLOOKUP($A400,[1]Intermediate!A:T,2)</f>
        <v>44393</v>
      </c>
      <c r="M400" t="str">
        <f t="shared" si="25"/>
        <v>BOTH</v>
      </c>
      <c r="N400" s="10">
        <f t="shared" si="26"/>
        <v>0.8</v>
      </c>
      <c r="O400" s="10">
        <f t="shared" si="26"/>
        <v>0.05</v>
      </c>
      <c r="P400" s="10">
        <f t="shared" si="26"/>
        <v>0.15</v>
      </c>
      <c r="Q400" s="11">
        <f t="shared" si="27"/>
        <v>110645</v>
      </c>
    </row>
    <row r="401" spans="1:17" ht="15" customHeight="1" x14ac:dyDescent="0.3">
      <c r="A401" s="5">
        <f>[1]Intermediate!A401</f>
        <v>2000049241</v>
      </c>
      <c r="B401" s="6">
        <f>VLOOKUP($D401,'[1]Counties Systems Crosswalk'!C:E,3)</f>
        <v>12</v>
      </c>
      <c r="C401" s="7" t="str">
        <f>VLOOKUP($A401,[1]Intermediate!A:T,3)</f>
        <v>GASTON COUNTY</v>
      </c>
      <c r="D401" s="7">
        <f>VLOOKUP($C401,[1]Claims!A:B,2,FALSE)</f>
        <v>1029</v>
      </c>
      <c r="E401" t="str">
        <f>VLOOKUP($D401,'[1]Counties Systems Crosswalk'!C:D,2)</f>
        <v>Gaston</v>
      </c>
      <c r="F401" t="str">
        <f>VLOOKUP($A401,[1]Intermediate!A:T,5)</f>
        <v>P2022_5311_ADMIN</v>
      </c>
      <c r="G401" s="8">
        <f>VLOOKUP($A401,[1]Intermediate!A:T,10)</f>
        <v>180982</v>
      </c>
      <c r="H401" s="8">
        <f>VLOOKUP($A401,[1]Intermediate!A:T,10)*[1]Intermediate!Q401/100</f>
        <v>144785.60000000001</v>
      </c>
      <c r="I401" s="8">
        <f>VLOOKUP($A401,[1]Intermediate!A:T,10)*[1]Intermediate!R401/100</f>
        <v>9049.1</v>
      </c>
      <c r="J401" s="8">
        <f>VLOOKUP($A401,[1]Intermediate!A:T,10)*[1]Intermediate!S401/100</f>
        <v>27147.3</v>
      </c>
      <c r="K401" t="str">
        <f t="shared" si="24"/>
        <v/>
      </c>
      <c r="L401" s="9">
        <f>VLOOKUP($A401,[1]Intermediate!A:T,2)</f>
        <v>44402</v>
      </c>
      <c r="M401" t="str">
        <f t="shared" si="25"/>
        <v>BOTH</v>
      </c>
      <c r="N401" s="10">
        <f t="shared" si="26"/>
        <v>0.8</v>
      </c>
      <c r="O401" s="10">
        <f t="shared" si="26"/>
        <v>0.05</v>
      </c>
      <c r="P401" s="10">
        <f t="shared" si="26"/>
        <v>0.15</v>
      </c>
      <c r="Q401" s="11">
        <f t="shared" si="27"/>
        <v>180982</v>
      </c>
    </row>
    <row r="402" spans="1:17" ht="15" customHeight="1" x14ac:dyDescent="0.3">
      <c r="A402" s="5">
        <f>[1]Intermediate!A402</f>
        <v>2000049242</v>
      </c>
      <c r="B402" s="6">
        <f>VLOOKUP($D402,'[1]Counties Systems Crosswalk'!C:E,3)</f>
        <v>1</v>
      </c>
      <c r="C402" s="7" t="str">
        <f>VLOOKUP($A402,[1]Intermediate!A:T,3)</f>
        <v>MARTIN COUNTY</v>
      </c>
      <c r="D402" s="7">
        <f>VLOOKUP($C402,[1]Claims!A:B,2,FALSE)</f>
        <v>1046</v>
      </c>
      <c r="E402" t="str">
        <f>VLOOKUP($D402,'[1]Counties Systems Crosswalk'!C:D,2)</f>
        <v>Martin</v>
      </c>
      <c r="F402" t="str">
        <f>VLOOKUP($A402,[1]Intermediate!A:T,5)</f>
        <v>P2022_CAPITAL</v>
      </c>
      <c r="G402" s="8">
        <f>VLOOKUP($A402,[1]Intermediate!A:T,10)</f>
        <v>9301</v>
      </c>
      <c r="H402" s="8">
        <f>VLOOKUP($A402,[1]Intermediate!A:T,10)*[1]Intermediate!Q402/100</f>
        <v>7440.8</v>
      </c>
      <c r="I402" s="8">
        <f>VLOOKUP($A402,[1]Intermediate!A:T,10)*[1]Intermediate!R402/100</f>
        <v>930.1</v>
      </c>
      <c r="J402" s="8">
        <f>VLOOKUP($A402,[1]Intermediate!A:T,10)*[1]Intermediate!S402/100</f>
        <v>930.1</v>
      </c>
      <c r="K402" t="str">
        <f t="shared" si="24"/>
        <v>CAPITAL</v>
      </c>
      <c r="L402" s="9">
        <f>VLOOKUP($A402,[1]Intermediate!A:T,2)</f>
        <v>44402</v>
      </c>
      <c r="M402" t="str">
        <f t="shared" si="25"/>
        <v>BOTH</v>
      </c>
      <c r="N402" s="10">
        <f t="shared" si="26"/>
        <v>0.8</v>
      </c>
      <c r="O402" s="10">
        <f t="shared" si="26"/>
        <v>0.1</v>
      </c>
      <c r="P402" s="10">
        <f t="shared" si="26"/>
        <v>0.1</v>
      </c>
      <c r="Q402" s="11">
        <f t="shared" si="27"/>
        <v>9301</v>
      </c>
    </row>
    <row r="403" spans="1:17" ht="15" customHeight="1" x14ac:dyDescent="0.3">
      <c r="A403" s="5">
        <f>[1]Intermediate!A403</f>
        <v>2000049243</v>
      </c>
      <c r="B403" s="6">
        <f>VLOOKUP($D403,'[1]Counties Systems Crosswalk'!C:E,3)</f>
        <v>1</v>
      </c>
      <c r="C403" s="7" t="str">
        <f>VLOOKUP($A403,[1]Intermediate!A:T,3)</f>
        <v>MARTIN COUNTY</v>
      </c>
      <c r="D403" s="7">
        <f>VLOOKUP($C403,[1]Claims!A:B,2,FALSE)</f>
        <v>1046</v>
      </c>
      <c r="E403" t="str">
        <f>VLOOKUP($D403,'[1]Counties Systems Crosswalk'!C:D,2)</f>
        <v>Martin</v>
      </c>
      <c r="F403" t="str">
        <f>VLOOKUP($A403,[1]Intermediate!A:T,5)</f>
        <v>P2022_CAPITAL</v>
      </c>
      <c r="G403" s="8">
        <f>VLOOKUP($A403,[1]Intermediate!A:T,10)</f>
        <v>64305</v>
      </c>
      <c r="H403" s="8">
        <f>VLOOKUP($A403,[1]Intermediate!A:T,10)*[1]Intermediate!Q403/100</f>
        <v>51444</v>
      </c>
      <c r="I403" s="8">
        <f>VLOOKUP($A403,[1]Intermediate!A:T,10)*[1]Intermediate!R403/100</f>
        <v>6430.5</v>
      </c>
      <c r="J403" s="8">
        <f>VLOOKUP($A403,[1]Intermediate!A:T,10)*[1]Intermediate!S403/100</f>
        <v>6430.5</v>
      </c>
      <c r="K403" t="str">
        <f t="shared" si="24"/>
        <v>CAPITAL</v>
      </c>
      <c r="L403" s="9">
        <f>VLOOKUP($A403,[1]Intermediate!A:T,2)</f>
        <v>44402</v>
      </c>
      <c r="M403" t="str">
        <f t="shared" si="25"/>
        <v>BOTH</v>
      </c>
      <c r="N403" s="10">
        <f t="shared" si="26"/>
        <v>0.8</v>
      </c>
      <c r="O403" s="10">
        <f t="shared" si="26"/>
        <v>0.1</v>
      </c>
      <c r="P403" s="10">
        <f t="shared" si="26"/>
        <v>0.1</v>
      </c>
      <c r="Q403" s="11">
        <f t="shared" si="27"/>
        <v>64305</v>
      </c>
    </row>
    <row r="404" spans="1:17" ht="15" customHeight="1" x14ac:dyDescent="0.3">
      <c r="A404" s="5">
        <f>[1]Intermediate!A404</f>
        <v>2000049244</v>
      </c>
      <c r="B404" s="6">
        <f>VLOOKUP($D404,'[1]Counties Systems Crosswalk'!C:E,3)</f>
        <v>5</v>
      </c>
      <c r="C404" s="7" t="str">
        <f>VLOOKUP($A404,[1]Intermediate!A:T,3)</f>
        <v>WAKE COUNTY</v>
      </c>
      <c r="D404" s="7">
        <f>VLOOKUP($C404,[1]Claims!A:B,2,FALSE)</f>
        <v>1070</v>
      </c>
      <c r="E404" t="str">
        <f>VLOOKUP($D404,'[1]Counties Systems Crosswalk'!C:D,2)</f>
        <v>Wake</v>
      </c>
      <c r="F404" t="str">
        <f>VLOOKUP($A404,[1]Intermediate!A:T,5)</f>
        <v>P2022_5311_ADMIN</v>
      </c>
      <c r="G404" s="8">
        <f>VLOOKUP($A404,[1]Intermediate!A:T,10)</f>
        <v>240809</v>
      </c>
      <c r="H404" s="8">
        <f>VLOOKUP($A404,[1]Intermediate!A:T,10)*[1]Intermediate!Q404/100</f>
        <v>192647.2</v>
      </c>
      <c r="I404" s="8">
        <f>VLOOKUP($A404,[1]Intermediate!A:T,10)*[1]Intermediate!R404/100</f>
        <v>12040.45</v>
      </c>
      <c r="J404" s="8">
        <f>VLOOKUP($A404,[1]Intermediate!A:T,10)*[1]Intermediate!S404/100</f>
        <v>36121.35</v>
      </c>
      <c r="K404" t="str">
        <f t="shared" si="24"/>
        <v/>
      </c>
      <c r="L404" s="9">
        <f>VLOOKUP($A404,[1]Intermediate!A:T,2)</f>
        <v>44402</v>
      </c>
      <c r="M404" t="str">
        <f t="shared" si="25"/>
        <v>BOTH</v>
      </c>
      <c r="N404" s="10">
        <f t="shared" si="26"/>
        <v>0.8</v>
      </c>
      <c r="O404" s="10">
        <f t="shared" si="26"/>
        <v>0.05</v>
      </c>
      <c r="P404" s="10">
        <f t="shared" si="26"/>
        <v>0.15</v>
      </c>
      <c r="Q404" s="11">
        <f t="shared" si="27"/>
        <v>240809.00000000003</v>
      </c>
    </row>
    <row r="405" spans="1:17" ht="15" customHeight="1" x14ac:dyDescent="0.3">
      <c r="A405" s="5">
        <f>[1]Intermediate!A405</f>
        <v>2000049245</v>
      </c>
      <c r="B405" s="6">
        <f>VLOOKUP($D405,'[1]Counties Systems Crosswalk'!C:E,3)</f>
        <v>1</v>
      </c>
      <c r="C405" s="7" t="str">
        <f>VLOOKUP($A405,[1]Intermediate!A:T,3)</f>
        <v>MARTIN COUNTY</v>
      </c>
      <c r="D405" s="7">
        <f>VLOOKUP($C405,[1]Claims!A:B,2,FALSE)</f>
        <v>1046</v>
      </c>
      <c r="E405" t="str">
        <f>VLOOKUP($D405,'[1]Counties Systems Crosswalk'!C:D,2)</f>
        <v>Martin</v>
      </c>
      <c r="F405" t="str">
        <f>VLOOKUP($A405,[1]Intermediate!A:T,5)</f>
        <v>P2022_5311_ADMIN</v>
      </c>
      <c r="G405" s="8">
        <f>VLOOKUP($A405,[1]Intermediate!A:T,10)</f>
        <v>118847</v>
      </c>
      <c r="H405" s="8">
        <f>VLOOKUP($A405,[1]Intermediate!A:T,10)*[1]Intermediate!Q405/100</f>
        <v>95077.6</v>
      </c>
      <c r="I405" s="8">
        <f>VLOOKUP($A405,[1]Intermediate!A:T,10)*[1]Intermediate!R405/100</f>
        <v>5942.35</v>
      </c>
      <c r="J405" s="8">
        <f>VLOOKUP($A405,[1]Intermediate!A:T,10)*[1]Intermediate!S405/100</f>
        <v>17827.05</v>
      </c>
      <c r="K405" t="str">
        <f t="shared" si="24"/>
        <v/>
      </c>
      <c r="L405" s="9">
        <f>VLOOKUP($A405,[1]Intermediate!A:T,2)</f>
        <v>44402</v>
      </c>
      <c r="M405" t="str">
        <f t="shared" si="25"/>
        <v>BOTH</v>
      </c>
      <c r="N405" s="10">
        <f t="shared" si="26"/>
        <v>0.8</v>
      </c>
      <c r="O405" s="10">
        <f t="shared" si="26"/>
        <v>0.05</v>
      </c>
      <c r="P405" s="10">
        <f t="shared" si="26"/>
        <v>0.15</v>
      </c>
      <c r="Q405" s="11">
        <f t="shared" si="27"/>
        <v>118847.00000000001</v>
      </c>
    </row>
    <row r="406" spans="1:17" ht="15" customHeight="1" x14ac:dyDescent="0.3">
      <c r="A406" s="5">
        <f>[1]Intermediate!A406</f>
        <v>2000049641</v>
      </c>
      <c r="B406" s="6">
        <f>VLOOKUP($D406,'[1]Counties Systems Crosswalk'!C:E,3)</f>
        <v>8</v>
      </c>
      <c r="C406" s="7" t="str">
        <f>VLOOKUP($A406,[1]Intermediate!A:T,3)</f>
        <v>MOORE COUNTY</v>
      </c>
      <c r="D406" s="7">
        <f>VLOOKUP($C406,[1]Claims!A:B,2,FALSE)</f>
        <v>1049</v>
      </c>
      <c r="E406" t="str">
        <f>VLOOKUP($D406,'[1]Counties Systems Crosswalk'!C:D,2)</f>
        <v>Moore</v>
      </c>
      <c r="F406" t="str">
        <f>VLOOKUP($A406,[1]Intermediate!A:T,5)</f>
        <v>P2022_5311_ADMIN</v>
      </c>
      <c r="G406" s="8">
        <f>VLOOKUP($A406,[1]Intermediate!A:T,10)</f>
        <v>265387</v>
      </c>
      <c r="H406" s="8">
        <f>VLOOKUP($A406,[1]Intermediate!A:T,10)*[1]Intermediate!Q406/100</f>
        <v>212309.6</v>
      </c>
      <c r="I406" s="8">
        <f>VLOOKUP($A406,[1]Intermediate!A:T,10)*[1]Intermediate!R406/100</f>
        <v>13269.35</v>
      </c>
      <c r="J406" s="8">
        <f>VLOOKUP($A406,[1]Intermediate!A:T,10)*[1]Intermediate!S406/100</f>
        <v>39808.050000000003</v>
      </c>
      <c r="K406" t="str">
        <f t="shared" si="24"/>
        <v/>
      </c>
      <c r="L406" s="9">
        <f>VLOOKUP($A406,[1]Intermediate!A:T,2)</f>
        <v>44412</v>
      </c>
      <c r="M406" t="str">
        <f t="shared" si="25"/>
        <v>BOTH</v>
      </c>
      <c r="N406" s="10">
        <f t="shared" si="26"/>
        <v>0.8</v>
      </c>
      <c r="O406" s="10">
        <f t="shared" si="26"/>
        <v>0.05</v>
      </c>
      <c r="P406" s="10">
        <f t="shared" si="26"/>
        <v>0.15000000000000002</v>
      </c>
      <c r="Q406" s="11">
        <f t="shared" si="27"/>
        <v>265387</v>
      </c>
    </row>
    <row r="407" spans="1:17" ht="15" customHeight="1" x14ac:dyDescent="0.3">
      <c r="A407" s="5">
        <f>[1]Intermediate!A407</f>
        <v>2000049642</v>
      </c>
      <c r="B407" s="6">
        <f>VLOOKUP($D407,'[1]Counties Systems Crosswalk'!C:E,3)</f>
        <v>8</v>
      </c>
      <c r="C407" s="7" t="str">
        <f>VLOOKUP($A407,[1]Intermediate!A:T,3)</f>
        <v>MOORE COUNTY</v>
      </c>
      <c r="D407" s="7">
        <f>VLOOKUP($C407,[1]Claims!A:B,2,FALSE)</f>
        <v>1049</v>
      </c>
      <c r="E407" t="str">
        <f>VLOOKUP($D407,'[1]Counties Systems Crosswalk'!C:D,2)</f>
        <v>Moore</v>
      </c>
      <c r="F407" t="str">
        <f>VLOOKUP($A407,[1]Intermediate!A:T,5)</f>
        <v>P2022_CAPITAL</v>
      </c>
      <c r="G407" s="8">
        <f>VLOOKUP($A407,[1]Intermediate!A:T,10)</f>
        <v>13577</v>
      </c>
      <c r="H407" s="8">
        <f>VLOOKUP($A407,[1]Intermediate!A:T,10)*[1]Intermediate!Q407/100</f>
        <v>10861.6</v>
      </c>
      <c r="I407" s="8">
        <f>VLOOKUP($A407,[1]Intermediate!A:T,10)*[1]Intermediate!R407/100</f>
        <v>1357.7</v>
      </c>
      <c r="J407" s="8">
        <f>VLOOKUP($A407,[1]Intermediate!A:T,10)*[1]Intermediate!S407/100</f>
        <v>1357.7</v>
      </c>
      <c r="K407" t="str">
        <f t="shared" si="24"/>
        <v>CAPITAL</v>
      </c>
      <c r="L407" s="9">
        <f>VLOOKUP($A407,[1]Intermediate!A:T,2)</f>
        <v>44412</v>
      </c>
      <c r="M407" t="str">
        <f t="shared" si="25"/>
        <v>BOTH</v>
      </c>
      <c r="N407" s="10">
        <f t="shared" si="26"/>
        <v>0.8</v>
      </c>
      <c r="O407" s="10">
        <f t="shared" si="26"/>
        <v>0.1</v>
      </c>
      <c r="P407" s="10">
        <f t="shared" si="26"/>
        <v>0.1</v>
      </c>
      <c r="Q407" s="11">
        <f t="shared" si="27"/>
        <v>13577.000000000002</v>
      </c>
    </row>
    <row r="408" spans="1:17" ht="15" customHeight="1" x14ac:dyDescent="0.3">
      <c r="A408" s="5">
        <f>[1]Intermediate!A408</f>
        <v>2000049643</v>
      </c>
      <c r="B408" s="6">
        <f>VLOOKUP($D408,'[1]Counties Systems Crosswalk'!C:E,3)</f>
        <v>8</v>
      </c>
      <c r="C408" s="7" t="str">
        <f>VLOOKUP($A408,[1]Intermediate!A:T,3)</f>
        <v>MOORE COUNTY</v>
      </c>
      <c r="D408" s="7">
        <f>VLOOKUP($C408,[1]Claims!A:B,2,FALSE)</f>
        <v>1049</v>
      </c>
      <c r="E408" t="str">
        <f>VLOOKUP($D408,'[1]Counties Systems Crosswalk'!C:D,2)</f>
        <v>Moore</v>
      </c>
      <c r="F408" t="str">
        <f>VLOOKUP($A408,[1]Intermediate!A:T,5)</f>
        <v>P2022_CAPITAL</v>
      </c>
      <c r="G408" s="8">
        <f>VLOOKUP($A408,[1]Intermediate!A:T,10)</f>
        <v>205</v>
      </c>
      <c r="H408" s="8">
        <f>VLOOKUP($A408,[1]Intermediate!A:T,10)*[1]Intermediate!Q408/100</f>
        <v>164</v>
      </c>
      <c r="I408" s="8">
        <f>VLOOKUP($A408,[1]Intermediate!A:T,10)*[1]Intermediate!R408/100</f>
        <v>20.5</v>
      </c>
      <c r="J408" s="8">
        <f>VLOOKUP($A408,[1]Intermediate!A:T,10)*[1]Intermediate!S408/100</f>
        <v>20.5</v>
      </c>
      <c r="K408" t="str">
        <f t="shared" si="24"/>
        <v>CAPITAL</v>
      </c>
      <c r="L408" s="9">
        <f>VLOOKUP($A408,[1]Intermediate!A:T,2)</f>
        <v>44412</v>
      </c>
      <c r="M408" t="str">
        <f t="shared" si="25"/>
        <v>BOTH</v>
      </c>
      <c r="N408" s="10">
        <f t="shared" si="26"/>
        <v>0.8</v>
      </c>
      <c r="O408" s="10">
        <f t="shared" si="26"/>
        <v>0.1</v>
      </c>
      <c r="P408" s="10">
        <f t="shared" si="26"/>
        <v>0.1</v>
      </c>
      <c r="Q408" s="11">
        <f t="shared" si="27"/>
        <v>205</v>
      </c>
    </row>
    <row r="409" spans="1:17" ht="15" customHeight="1" x14ac:dyDescent="0.3">
      <c r="A409" s="5">
        <f>[1]Intermediate!A409</f>
        <v>2000049644</v>
      </c>
      <c r="B409" s="6">
        <f>VLOOKUP($D409,'[1]Counties Systems Crosswalk'!C:E,3)</f>
        <v>8</v>
      </c>
      <c r="C409" s="7" t="str">
        <f>VLOOKUP($A409,[1]Intermediate!A:T,3)</f>
        <v>MOORE COUNTY</v>
      </c>
      <c r="D409" s="7">
        <f>VLOOKUP($C409,[1]Claims!A:B,2,FALSE)</f>
        <v>1049</v>
      </c>
      <c r="E409" t="str">
        <f>VLOOKUP($D409,'[1]Counties Systems Crosswalk'!C:D,2)</f>
        <v>Moore</v>
      </c>
      <c r="F409" t="str">
        <f>VLOOKUP($A409,[1]Intermediate!A:T,5)</f>
        <v>P2022_CAPITAL</v>
      </c>
      <c r="G409" s="8">
        <f>VLOOKUP($A409,[1]Intermediate!A:T,10)</f>
        <v>58711</v>
      </c>
      <c r="H409" s="8">
        <f>VLOOKUP($A409,[1]Intermediate!A:T,10)*[1]Intermediate!Q409/100</f>
        <v>46968.800000000003</v>
      </c>
      <c r="I409" s="8">
        <f>VLOOKUP($A409,[1]Intermediate!A:T,10)*[1]Intermediate!R409/100</f>
        <v>5871.1</v>
      </c>
      <c r="J409" s="8">
        <f>VLOOKUP($A409,[1]Intermediate!A:T,10)*[1]Intermediate!S409/100</f>
        <v>5871.1</v>
      </c>
      <c r="K409" t="str">
        <f t="shared" si="24"/>
        <v>CAPITAL</v>
      </c>
      <c r="L409" s="9">
        <f>VLOOKUP($A409,[1]Intermediate!A:T,2)</f>
        <v>44412</v>
      </c>
      <c r="M409" t="str">
        <f t="shared" si="25"/>
        <v>BOTH</v>
      </c>
      <c r="N409" s="10">
        <f t="shared" si="26"/>
        <v>0.8</v>
      </c>
      <c r="O409" s="10">
        <f t="shared" si="26"/>
        <v>0.1</v>
      </c>
      <c r="P409" s="10">
        <f t="shared" si="26"/>
        <v>0.1</v>
      </c>
      <c r="Q409" s="11">
        <f t="shared" si="27"/>
        <v>58711</v>
      </c>
    </row>
    <row r="410" spans="1:17" ht="15" customHeight="1" x14ac:dyDescent="0.3">
      <c r="A410" s="5">
        <f>[1]Intermediate!A410</f>
        <v>2000049645</v>
      </c>
      <c r="B410" s="6">
        <f>VLOOKUP($D410,'[1]Counties Systems Crosswalk'!C:E,3)</f>
        <v>10</v>
      </c>
      <c r="C410" s="7" t="str">
        <f>VLOOKUP($A410,[1]Intermediate!A:T,3)</f>
        <v>CABARRUS COUNTY</v>
      </c>
      <c r="D410" s="7">
        <f>VLOOKUP($C410,[1]Claims!A:B,2,FALSE)</f>
        <v>1013</v>
      </c>
      <c r="E410" t="str">
        <f>VLOOKUP($D410,'[1]Counties Systems Crosswalk'!C:D,2)</f>
        <v>Cabarrus</v>
      </c>
      <c r="F410" t="str">
        <f>VLOOKUP($A410,[1]Intermediate!A:T,5)</f>
        <v>P2022_5311_ADMIN</v>
      </c>
      <c r="G410" s="8">
        <f>VLOOKUP($A410,[1]Intermediate!A:T,10)</f>
        <v>147631</v>
      </c>
      <c r="H410" s="8">
        <f>VLOOKUP($A410,[1]Intermediate!A:T,10)*[1]Intermediate!Q410/100</f>
        <v>118104.8</v>
      </c>
      <c r="I410" s="8">
        <f>VLOOKUP($A410,[1]Intermediate!A:T,10)*[1]Intermediate!R410/100</f>
        <v>7381.55</v>
      </c>
      <c r="J410" s="8">
        <f>VLOOKUP($A410,[1]Intermediate!A:T,10)*[1]Intermediate!S410/100</f>
        <v>22144.65</v>
      </c>
      <c r="K410" t="str">
        <f t="shared" si="24"/>
        <v/>
      </c>
      <c r="L410" s="9">
        <f>VLOOKUP($A410,[1]Intermediate!A:T,2)</f>
        <v>44412</v>
      </c>
      <c r="M410" t="str">
        <f t="shared" si="25"/>
        <v>BOTH</v>
      </c>
      <c r="N410" s="10">
        <f t="shared" si="26"/>
        <v>0.8</v>
      </c>
      <c r="O410" s="10">
        <f t="shared" si="26"/>
        <v>0.05</v>
      </c>
      <c r="P410" s="10">
        <f t="shared" si="26"/>
        <v>0.15000000000000002</v>
      </c>
      <c r="Q410" s="11">
        <f t="shared" si="27"/>
        <v>147631</v>
      </c>
    </row>
    <row r="411" spans="1:17" ht="15" customHeight="1" x14ac:dyDescent="0.3">
      <c r="A411" s="5">
        <f>[1]Intermediate!A411</f>
        <v>2000049646</v>
      </c>
      <c r="B411" s="6">
        <f>VLOOKUP($D411,'[1]Counties Systems Crosswalk'!C:E,3)</f>
        <v>10</v>
      </c>
      <c r="C411" s="7" t="str">
        <f>VLOOKUP($A411,[1]Intermediate!A:T,3)</f>
        <v>CABARRUS COUNTY</v>
      </c>
      <c r="D411" s="7">
        <f>VLOOKUP($C411,[1]Claims!A:B,2,FALSE)</f>
        <v>1013</v>
      </c>
      <c r="E411" t="str">
        <f>VLOOKUP($D411,'[1]Counties Systems Crosswalk'!C:D,2)</f>
        <v>Cabarrus</v>
      </c>
      <c r="F411" t="str">
        <f>VLOOKUP($A411,[1]Intermediate!A:T,5)</f>
        <v>P2022_CAPITAL</v>
      </c>
      <c r="G411" s="8">
        <f>VLOOKUP($A411,[1]Intermediate!A:T,10)</f>
        <v>524000</v>
      </c>
      <c r="H411" s="8">
        <f>VLOOKUP($A411,[1]Intermediate!A:T,10)*[1]Intermediate!Q411/100</f>
        <v>419200</v>
      </c>
      <c r="I411" s="8">
        <f>VLOOKUP($A411,[1]Intermediate!A:T,10)*[1]Intermediate!R411/100</f>
        <v>0</v>
      </c>
      <c r="J411" s="8">
        <f>VLOOKUP($A411,[1]Intermediate!A:T,10)*[1]Intermediate!S411/100</f>
        <v>104800</v>
      </c>
      <c r="K411" t="str">
        <f t="shared" si="24"/>
        <v>CAPITAL</v>
      </c>
      <c r="L411" s="9">
        <f>VLOOKUP($A411,[1]Intermediate!A:T,2)</f>
        <v>44412</v>
      </c>
      <c r="M411" t="str">
        <f t="shared" si="25"/>
        <v>FEDERAL</v>
      </c>
      <c r="N411" s="10">
        <f t="shared" si="26"/>
        <v>0.8</v>
      </c>
      <c r="O411" s="10">
        <f t="shared" si="26"/>
        <v>0</v>
      </c>
      <c r="P411" s="10">
        <f t="shared" si="26"/>
        <v>0.2</v>
      </c>
      <c r="Q411" s="11">
        <f t="shared" si="27"/>
        <v>524000</v>
      </c>
    </row>
    <row r="412" spans="1:17" ht="15" customHeight="1" x14ac:dyDescent="0.3">
      <c r="A412" s="5">
        <f>[1]Intermediate!A412</f>
        <v>2000049647</v>
      </c>
      <c r="B412" s="6">
        <f>VLOOKUP($D412,'[1]Counties Systems Crosswalk'!C:E,3)</f>
        <v>9</v>
      </c>
      <c r="C412" s="7" t="str">
        <f>VLOOKUP($A412,[1]Intermediate!A:T,3)</f>
        <v>DAVIDSON COUNTY</v>
      </c>
      <c r="D412" s="7">
        <f>VLOOKUP($C412,[1]Claims!A:B,2,FALSE)</f>
        <v>1027</v>
      </c>
      <c r="E412" t="str">
        <f>VLOOKUP($D412,'[1]Counties Systems Crosswalk'!C:D,2)</f>
        <v>Davidson</v>
      </c>
      <c r="F412" t="str">
        <f>VLOOKUP($A412,[1]Intermediate!A:T,5)</f>
        <v>P2022_5311_ADMIN</v>
      </c>
      <c r="G412" s="8">
        <f>VLOOKUP($A412,[1]Intermediate!A:T,10)</f>
        <v>303156</v>
      </c>
      <c r="H412" s="8">
        <f>VLOOKUP($A412,[1]Intermediate!A:T,10)*[1]Intermediate!Q412/100</f>
        <v>242524.79999999999</v>
      </c>
      <c r="I412" s="8">
        <f>VLOOKUP($A412,[1]Intermediate!A:T,10)*[1]Intermediate!R412/100</f>
        <v>15157.8</v>
      </c>
      <c r="J412" s="8">
        <f>VLOOKUP($A412,[1]Intermediate!A:T,10)*[1]Intermediate!S412/100</f>
        <v>45473.4</v>
      </c>
      <c r="K412" t="str">
        <f t="shared" si="24"/>
        <v/>
      </c>
      <c r="L412" s="9">
        <f>VLOOKUP($A412,[1]Intermediate!A:T,2)</f>
        <v>44412</v>
      </c>
      <c r="M412" t="str">
        <f t="shared" si="25"/>
        <v>BOTH</v>
      </c>
      <c r="N412" s="10">
        <f t="shared" si="26"/>
        <v>0.79999999999999993</v>
      </c>
      <c r="O412" s="10">
        <f t="shared" si="26"/>
        <v>4.9999999999999996E-2</v>
      </c>
      <c r="P412" s="10">
        <f t="shared" si="26"/>
        <v>0.15</v>
      </c>
      <c r="Q412" s="11">
        <f t="shared" si="27"/>
        <v>303156</v>
      </c>
    </row>
    <row r="413" spans="1:17" ht="15" customHeight="1" x14ac:dyDescent="0.3">
      <c r="A413" s="5">
        <f>[1]Intermediate!A413</f>
        <v>2000049648</v>
      </c>
      <c r="B413" s="6">
        <f>VLOOKUP($D413,'[1]Counties Systems Crosswalk'!C:E,3)</f>
        <v>8</v>
      </c>
      <c r="C413" s="7" t="str">
        <f>VLOOKUP($A413,[1]Intermediate!A:T,3)</f>
        <v>HOKE COUNTY</v>
      </c>
      <c r="D413" s="7">
        <f>VLOOKUP($C413,[1]Claims!A:B,2,FALSE)</f>
        <v>1036</v>
      </c>
      <c r="E413" t="str">
        <f>VLOOKUP($D413,'[1]Counties Systems Crosswalk'!C:D,2)</f>
        <v>Hoke</v>
      </c>
      <c r="F413" t="str">
        <f>VLOOKUP($A413,[1]Intermediate!A:T,5)</f>
        <v>P2022_CAPITAL</v>
      </c>
      <c r="G413" s="8">
        <f>VLOOKUP($A413,[1]Intermediate!A:T,10)</f>
        <v>344992</v>
      </c>
      <c r="H413" s="8">
        <f>VLOOKUP($A413,[1]Intermediate!A:T,10)*[1]Intermediate!Q413/100</f>
        <v>275993.59999999998</v>
      </c>
      <c r="I413" s="8">
        <f>VLOOKUP($A413,[1]Intermediate!A:T,10)*[1]Intermediate!R413/100</f>
        <v>34499.199999999997</v>
      </c>
      <c r="J413" s="8">
        <f>VLOOKUP($A413,[1]Intermediate!A:T,10)*[1]Intermediate!S413/100</f>
        <v>34499.199999999997</v>
      </c>
      <c r="K413" t="str">
        <f t="shared" si="24"/>
        <v>CAPITAL</v>
      </c>
      <c r="L413" s="9">
        <f>VLOOKUP($A413,[1]Intermediate!A:T,2)</f>
        <v>44412</v>
      </c>
      <c r="M413" t="str">
        <f t="shared" si="25"/>
        <v>BOTH</v>
      </c>
      <c r="N413" s="10">
        <f t="shared" si="26"/>
        <v>0.79999999999999993</v>
      </c>
      <c r="O413" s="10">
        <f t="shared" si="26"/>
        <v>9.9999999999999992E-2</v>
      </c>
      <c r="P413" s="10">
        <f t="shared" si="26"/>
        <v>9.9999999999999992E-2</v>
      </c>
      <c r="Q413" s="11">
        <f t="shared" si="27"/>
        <v>344992</v>
      </c>
    </row>
    <row r="414" spans="1:17" ht="15" customHeight="1" x14ac:dyDescent="0.3">
      <c r="A414" s="5">
        <f>[1]Intermediate!A414</f>
        <v>2000049649</v>
      </c>
      <c r="B414" s="6">
        <f>VLOOKUP($D414,'[1]Counties Systems Crosswalk'!C:E,3)</f>
        <v>8</v>
      </c>
      <c r="C414" s="7" t="str">
        <f>VLOOKUP($A414,[1]Intermediate!A:T,3)</f>
        <v>HOKE COUNTY</v>
      </c>
      <c r="D414" s="7">
        <f>VLOOKUP($C414,[1]Claims!A:B,2,FALSE)</f>
        <v>1036</v>
      </c>
      <c r="E414" t="str">
        <f>VLOOKUP($D414,'[1]Counties Systems Crosswalk'!C:D,2)</f>
        <v>Hoke</v>
      </c>
      <c r="F414" t="str">
        <f>VLOOKUP($A414,[1]Intermediate!A:T,5)</f>
        <v>P2022_5311_ADMIN</v>
      </c>
      <c r="G414" s="8">
        <f>VLOOKUP($A414,[1]Intermediate!A:T,10)</f>
        <v>122795</v>
      </c>
      <c r="H414" s="8">
        <f>VLOOKUP($A414,[1]Intermediate!A:T,10)*[1]Intermediate!Q414/100</f>
        <v>98236</v>
      </c>
      <c r="I414" s="8">
        <f>VLOOKUP($A414,[1]Intermediate!A:T,10)*[1]Intermediate!R414/100</f>
        <v>6139.75</v>
      </c>
      <c r="J414" s="8">
        <f>VLOOKUP($A414,[1]Intermediate!A:T,10)*[1]Intermediate!S414/100</f>
        <v>18419.25</v>
      </c>
      <c r="K414" t="str">
        <f t="shared" si="24"/>
        <v/>
      </c>
      <c r="L414" s="9">
        <f>VLOOKUP($A414,[1]Intermediate!A:T,2)</f>
        <v>44412</v>
      </c>
      <c r="M414" t="str">
        <f t="shared" si="25"/>
        <v>BOTH</v>
      </c>
      <c r="N414" s="10">
        <f t="shared" si="26"/>
        <v>0.8</v>
      </c>
      <c r="O414" s="10">
        <f t="shared" si="26"/>
        <v>0.05</v>
      </c>
      <c r="P414" s="10">
        <f t="shared" si="26"/>
        <v>0.15</v>
      </c>
      <c r="Q414" s="11">
        <f t="shared" si="27"/>
        <v>122795</v>
      </c>
    </row>
    <row r="415" spans="1:17" ht="15" customHeight="1" x14ac:dyDescent="0.3">
      <c r="A415" s="5">
        <f>[1]Intermediate!A415</f>
        <v>2000049650</v>
      </c>
      <c r="B415" s="6">
        <f>VLOOKUP($D415,'[1]Counties Systems Crosswalk'!C:E,3)</f>
        <v>11</v>
      </c>
      <c r="C415" s="7" t="str">
        <f>VLOOKUP($A415,[1]Intermediate!A:T,3)</f>
        <v>APPALCART</v>
      </c>
      <c r="D415" s="7">
        <f>VLOOKUP($C415,[1]Claims!A:B,2,FALSE)</f>
        <v>1006</v>
      </c>
      <c r="E415" t="str">
        <f>VLOOKUP($D415,'[1]Counties Systems Crosswalk'!C:D,2)</f>
        <v>Watauga</v>
      </c>
      <c r="F415" t="str">
        <f>VLOOKUP($A415,[1]Intermediate!A:T,5)</f>
        <v>P2022_CAPITAL</v>
      </c>
      <c r="G415" s="8">
        <f>VLOOKUP($A415,[1]Intermediate!A:T,10)</f>
        <v>115938</v>
      </c>
      <c r="H415" s="8">
        <f>VLOOKUP($A415,[1]Intermediate!A:T,10)*[1]Intermediate!Q415/100</f>
        <v>92750.399999999994</v>
      </c>
      <c r="I415" s="8">
        <f>VLOOKUP($A415,[1]Intermediate!A:T,10)*[1]Intermediate!R415/100</f>
        <v>11593.8</v>
      </c>
      <c r="J415" s="8">
        <f>VLOOKUP($A415,[1]Intermediate!A:T,10)*[1]Intermediate!S415/100</f>
        <v>11593.8</v>
      </c>
      <c r="K415" t="str">
        <f t="shared" si="24"/>
        <v>CAPITAL</v>
      </c>
      <c r="L415" s="9">
        <f>VLOOKUP($A415,[1]Intermediate!A:T,2)</f>
        <v>44412</v>
      </c>
      <c r="M415" t="str">
        <f t="shared" si="25"/>
        <v>BOTH</v>
      </c>
      <c r="N415" s="10">
        <f t="shared" si="26"/>
        <v>0.79999999999999993</v>
      </c>
      <c r="O415" s="10">
        <f t="shared" si="26"/>
        <v>9.9999999999999992E-2</v>
      </c>
      <c r="P415" s="10">
        <f t="shared" si="26"/>
        <v>9.9999999999999992E-2</v>
      </c>
      <c r="Q415" s="11">
        <f t="shared" si="27"/>
        <v>115938</v>
      </c>
    </row>
    <row r="416" spans="1:17" ht="15" customHeight="1" x14ac:dyDescent="0.3">
      <c r="A416" s="5">
        <f>[1]Intermediate!A416</f>
        <v>2000049651</v>
      </c>
      <c r="B416" s="6">
        <f>VLOOKUP($D416,'[1]Counties Systems Crosswalk'!C:E,3)</f>
        <v>8</v>
      </c>
      <c r="C416" s="7" t="str">
        <f>VLOOKUP($A416,[1]Intermediate!A:T,3)</f>
        <v>HOKE COUNTY</v>
      </c>
      <c r="D416" s="7">
        <f>VLOOKUP($C416,[1]Claims!A:B,2,FALSE)</f>
        <v>1036</v>
      </c>
      <c r="E416" t="str">
        <f>VLOOKUP($D416,'[1]Counties Systems Crosswalk'!C:D,2)</f>
        <v>Hoke</v>
      </c>
      <c r="F416" t="str">
        <f>VLOOKUP($A416,[1]Intermediate!A:T,5)</f>
        <v>P2022_CAPITAL</v>
      </c>
      <c r="G416" s="8">
        <f>VLOOKUP($A416,[1]Intermediate!A:T,10)</f>
        <v>16315</v>
      </c>
      <c r="H416" s="8">
        <f>VLOOKUP($A416,[1]Intermediate!A:T,10)*[1]Intermediate!Q416/100</f>
        <v>13052</v>
      </c>
      <c r="I416" s="8">
        <f>VLOOKUP($A416,[1]Intermediate!A:T,10)*[1]Intermediate!R416/100</f>
        <v>1631.5</v>
      </c>
      <c r="J416" s="8">
        <f>VLOOKUP($A416,[1]Intermediate!A:T,10)*[1]Intermediate!S416/100</f>
        <v>1631.5</v>
      </c>
      <c r="K416" t="str">
        <f t="shared" si="24"/>
        <v>CAPITAL</v>
      </c>
      <c r="L416" s="9">
        <f>VLOOKUP($A416,[1]Intermediate!A:T,2)</f>
        <v>44412</v>
      </c>
      <c r="M416" t="str">
        <f t="shared" si="25"/>
        <v>BOTH</v>
      </c>
      <c r="N416" s="10">
        <f t="shared" si="26"/>
        <v>0.8</v>
      </c>
      <c r="O416" s="10">
        <f t="shared" si="26"/>
        <v>0.1</v>
      </c>
      <c r="P416" s="10">
        <f t="shared" si="26"/>
        <v>0.1</v>
      </c>
      <c r="Q416" s="11">
        <f t="shared" si="27"/>
        <v>16315</v>
      </c>
    </row>
    <row r="417" spans="1:17" ht="15" customHeight="1" x14ac:dyDescent="0.3">
      <c r="A417" s="5">
        <f>[1]Intermediate!A417</f>
        <v>2000049652</v>
      </c>
      <c r="B417" s="6">
        <f>VLOOKUP($D417,'[1]Counties Systems Crosswalk'!C:E,3)</f>
        <v>10</v>
      </c>
      <c r="C417" s="7" t="str">
        <f>VLOOKUP($A417,[1]Intermediate!A:T,3)</f>
        <v>STANLY COUNTY</v>
      </c>
      <c r="D417" s="7">
        <f>VLOOKUP($C417,[1]Claims!A:B,2,FALSE)</f>
        <v>1065</v>
      </c>
      <c r="E417" t="str">
        <f>VLOOKUP($D417,'[1]Counties Systems Crosswalk'!C:D,2)</f>
        <v>Stanly</v>
      </c>
      <c r="F417" t="str">
        <f>VLOOKUP($A417,[1]Intermediate!A:T,5)</f>
        <v>P2022_CAPITAL</v>
      </c>
      <c r="G417" s="8">
        <f>VLOOKUP($A417,[1]Intermediate!A:T,10)</f>
        <v>182880</v>
      </c>
      <c r="H417" s="8">
        <f>VLOOKUP($A417,[1]Intermediate!A:T,10)*[1]Intermediate!Q417/100</f>
        <v>146304</v>
      </c>
      <c r="I417" s="8">
        <f>VLOOKUP($A417,[1]Intermediate!A:T,10)*[1]Intermediate!R417/100</f>
        <v>18288</v>
      </c>
      <c r="J417" s="8">
        <f>VLOOKUP($A417,[1]Intermediate!A:T,10)*[1]Intermediate!S417/100</f>
        <v>18288</v>
      </c>
      <c r="K417" t="str">
        <f t="shared" si="24"/>
        <v>CAPITAL</v>
      </c>
      <c r="L417" s="9">
        <f>VLOOKUP($A417,[1]Intermediate!A:T,2)</f>
        <v>44412</v>
      </c>
      <c r="M417" t="str">
        <f t="shared" si="25"/>
        <v>BOTH</v>
      </c>
      <c r="N417" s="10">
        <f t="shared" si="26"/>
        <v>0.8</v>
      </c>
      <c r="O417" s="10">
        <f t="shared" si="26"/>
        <v>0.1</v>
      </c>
      <c r="P417" s="10">
        <f t="shared" si="26"/>
        <v>0.1</v>
      </c>
      <c r="Q417" s="11">
        <f t="shared" si="27"/>
        <v>182880</v>
      </c>
    </row>
    <row r="418" spans="1:17" ht="15" customHeight="1" x14ac:dyDescent="0.3">
      <c r="A418" s="5">
        <f>[1]Intermediate!A418</f>
        <v>2000049653</v>
      </c>
      <c r="B418" s="6">
        <f>VLOOKUP($D418,'[1]Counties Systems Crosswalk'!C:E,3)</f>
        <v>6</v>
      </c>
      <c r="C418" s="7" t="str">
        <f>VLOOKUP($A418,[1]Intermediate!A:T,3)</f>
        <v>CUMBERLAND COUNTY FINANCE DEPT</v>
      </c>
      <c r="D418" s="7">
        <f>VLOOKUP($C418,[1]Claims!A:B,2,FALSE)</f>
        <v>1025</v>
      </c>
      <c r="E418" t="str">
        <f>VLOOKUP($D418,'[1]Counties Systems Crosswalk'!C:D,2)</f>
        <v>Cumberland</v>
      </c>
      <c r="F418" t="str">
        <f>VLOOKUP($A418,[1]Intermediate!A:T,5)</f>
        <v>P2022_5311_ADMIN</v>
      </c>
      <c r="G418" s="8">
        <f>VLOOKUP($A418,[1]Intermediate!A:T,10)</f>
        <v>162991</v>
      </c>
      <c r="H418" s="8">
        <f>VLOOKUP($A418,[1]Intermediate!A:T,10)*[1]Intermediate!Q418/100</f>
        <v>130392.8</v>
      </c>
      <c r="I418" s="8">
        <f>VLOOKUP($A418,[1]Intermediate!A:T,10)*[1]Intermediate!R418/100</f>
        <v>8149.55</v>
      </c>
      <c r="J418" s="8">
        <f>VLOOKUP($A418,[1]Intermediate!A:T,10)*[1]Intermediate!S418/100</f>
        <v>24448.65</v>
      </c>
      <c r="K418" t="str">
        <f t="shared" si="24"/>
        <v/>
      </c>
      <c r="L418" s="9">
        <f>VLOOKUP($A418,[1]Intermediate!A:T,2)</f>
        <v>44412</v>
      </c>
      <c r="M418" t="str">
        <f t="shared" si="25"/>
        <v>BOTH</v>
      </c>
      <c r="N418" s="10">
        <f t="shared" si="26"/>
        <v>0.8</v>
      </c>
      <c r="O418" s="10">
        <f t="shared" si="26"/>
        <v>0.05</v>
      </c>
      <c r="P418" s="10">
        <f t="shared" si="26"/>
        <v>0.15000000000000002</v>
      </c>
      <c r="Q418" s="11">
        <f t="shared" si="27"/>
        <v>162991</v>
      </c>
    </row>
    <row r="419" spans="1:17" ht="15" customHeight="1" x14ac:dyDescent="0.3">
      <c r="A419" s="5">
        <f>[1]Intermediate!A419</f>
        <v>2000049654</v>
      </c>
      <c r="B419" s="6">
        <f>VLOOKUP($D419,'[1]Counties Systems Crosswalk'!C:E,3)</f>
        <v>10</v>
      </c>
      <c r="C419" s="7" t="str">
        <f>VLOOKUP($A419,[1]Intermediate!A:T,3)</f>
        <v>STANLY COUNTY</v>
      </c>
      <c r="D419" s="7">
        <f>VLOOKUP($C419,[1]Claims!A:B,2,FALSE)</f>
        <v>1065</v>
      </c>
      <c r="E419" t="str">
        <f>VLOOKUP($D419,'[1]Counties Systems Crosswalk'!C:D,2)</f>
        <v>Stanly</v>
      </c>
      <c r="F419" t="str">
        <f>VLOOKUP($A419,[1]Intermediate!A:T,5)</f>
        <v>P2022_5311_ADMIN</v>
      </c>
      <c r="G419" s="8">
        <f>VLOOKUP($A419,[1]Intermediate!A:T,10)</f>
        <v>209241</v>
      </c>
      <c r="H419" s="8">
        <f>VLOOKUP($A419,[1]Intermediate!A:T,10)*[1]Intermediate!Q419/100</f>
        <v>167392.79999999999</v>
      </c>
      <c r="I419" s="8">
        <f>VLOOKUP($A419,[1]Intermediate!A:T,10)*[1]Intermediate!R419/100</f>
        <v>10462.049999999999</v>
      </c>
      <c r="J419" s="8">
        <f>VLOOKUP($A419,[1]Intermediate!A:T,10)*[1]Intermediate!S419/100</f>
        <v>31386.15</v>
      </c>
      <c r="K419" t="str">
        <f t="shared" si="24"/>
        <v/>
      </c>
      <c r="L419" s="9">
        <f>VLOOKUP($A419,[1]Intermediate!A:T,2)</f>
        <v>44412</v>
      </c>
      <c r="M419" t="str">
        <f t="shared" si="25"/>
        <v>BOTH</v>
      </c>
      <c r="N419" s="10">
        <f t="shared" si="26"/>
        <v>0.79999999999999993</v>
      </c>
      <c r="O419" s="10">
        <f t="shared" si="26"/>
        <v>4.9999999999999996E-2</v>
      </c>
      <c r="P419" s="10">
        <f t="shared" si="26"/>
        <v>0.15</v>
      </c>
      <c r="Q419" s="11">
        <f t="shared" si="27"/>
        <v>209240.99999999997</v>
      </c>
    </row>
    <row r="420" spans="1:17" ht="15" customHeight="1" x14ac:dyDescent="0.3">
      <c r="A420" s="5">
        <f>[1]Intermediate!A420</f>
        <v>2000049707</v>
      </c>
      <c r="B420" s="6">
        <f>VLOOKUP($D420,'[1]Counties Systems Crosswalk'!C:E,3)</f>
        <v>8</v>
      </c>
      <c r="C420" s="7" t="str">
        <f>VLOOKUP($A420,[1]Intermediate!A:T,3)</f>
        <v>RANDOLPH SENIOR ADULTS ASSOCIATION INC</v>
      </c>
      <c r="D420" s="7">
        <f>VLOOKUP($C420,[1]Claims!A:B,2,FALSE)</f>
        <v>1058</v>
      </c>
      <c r="E420" t="str">
        <f>VLOOKUP($D420,'[1]Counties Systems Crosswalk'!C:D,2)</f>
        <v>Montgomery, Randolph</v>
      </c>
      <c r="F420" t="str">
        <f>VLOOKUP($A420,[1]Intermediate!A:T,5)</f>
        <v>P2022_CAPITAL</v>
      </c>
      <c r="G420" s="8">
        <f>VLOOKUP($A420,[1]Intermediate!A:T,10)</f>
        <v>25200</v>
      </c>
      <c r="H420" s="8">
        <f>VLOOKUP($A420,[1]Intermediate!A:T,10)*[1]Intermediate!Q420/100</f>
        <v>20160</v>
      </c>
      <c r="I420" s="8">
        <f>VLOOKUP($A420,[1]Intermediate!A:T,10)*[1]Intermediate!R420/100</f>
        <v>2520</v>
      </c>
      <c r="J420" s="8">
        <f>VLOOKUP($A420,[1]Intermediate!A:T,10)*[1]Intermediate!S420/100</f>
        <v>2520</v>
      </c>
      <c r="K420" t="str">
        <f t="shared" si="24"/>
        <v>CAPITAL</v>
      </c>
      <c r="L420" s="9">
        <f>VLOOKUP($A420,[1]Intermediate!A:T,2)</f>
        <v>44424</v>
      </c>
      <c r="M420" t="str">
        <f t="shared" si="25"/>
        <v>BOTH</v>
      </c>
      <c r="N420" s="10">
        <f t="shared" si="26"/>
        <v>0.8</v>
      </c>
      <c r="O420" s="10">
        <f t="shared" si="26"/>
        <v>0.1</v>
      </c>
      <c r="P420" s="10">
        <f t="shared" si="26"/>
        <v>0.1</v>
      </c>
      <c r="Q420" s="11">
        <f t="shared" si="27"/>
        <v>25200</v>
      </c>
    </row>
    <row r="421" spans="1:17" ht="15" customHeight="1" x14ac:dyDescent="0.3">
      <c r="A421" s="5">
        <f>[1]Intermediate!A421</f>
        <v>2000049708</v>
      </c>
      <c r="B421" s="6">
        <f>VLOOKUP($D421,'[1]Counties Systems Crosswalk'!C:E,3)</f>
        <v>8</v>
      </c>
      <c r="C421" s="7" t="str">
        <f>VLOOKUP($A421,[1]Intermediate!A:T,3)</f>
        <v>RANDOLPH SENIOR ADULTS ASSOCIATION INC</v>
      </c>
      <c r="D421" s="7">
        <f>VLOOKUP($C421,[1]Claims!A:B,2,FALSE)</f>
        <v>1058</v>
      </c>
      <c r="E421" t="str">
        <f>VLOOKUP($D421,'[1]Counties Systems Crosswalk'!C:D,2)</f>
        <v>Montgomery, Randolph</v>
      </c>
      <c r="F421" t="str">
        <f>VLOOKUP($A421,[1]Intermediate!A:T,5)</f>
        <v>P2022_CAPITAL</v>
      </c>
      <c r="G421" s="8">
        <f>VLOOKUP($A421,[1]Intermediate!A:T,10)</f>
        <v>210690</v>
      </c>
      <c r="H421" s="8">
        <f>VLOOKUP($A421,[1]Intermediate!A:T,10)*[1]Intermediate!Q421/100</f>
        <v>168552</v>
      </c>
      <c r="I421" s="8">
        <f>VLOOKUP($A421,[1]Intermediate!A:T,10)*[1]Intermediate!R421/100</f>
        <v>21069</v>
      </c>
      <c r="J421" s="8">
        <f>VLOOKUP($A421,[1]Intermediate!A:T,10)*[1]Intermediate!S421/100</f>
        <v>21069</v>
      </c>
      <c r="K421" t="str">
        <f t="shared" si="24"/>
        <v>CAPITAL</v>
      </c>
      <c r="L421" s="9">
        <f>VLOOKUP($A421,[1]Intermediate!A:T,2)</f>
        <v>44424</v>
      </c>
      <c r="M421" t="str">
        <f t="shared" si="25"/>
        <v>BOTH</v>
      </c>
      <c r="N421" s="10">
        <f t="shared" si="26"/>
        <v>0.8</v>
      </c>
      <c r="O421" s="10">
        <f t="shared" si="26"/>
        <v>0.1</v>
      </c>
      <c r="P421" s="10">
        <f t="shared" si="26"/>
        <v>0.1</v>
      </c>
      <c r="Q421" s="11">
        <f t="shared" si="27"/>
        <v>210690</v>
      </c>
    </row>
    <row r="422" spans="1:17" ht="15" customHeight="1" x14ac:dyDescent="0.3">
      <c r="A422" s="5">
        <f>[1]Intermediate!A422</f>
        <v>2000049711</v>
      </c>
      <c r="B422" s="6">
        <f>VLOOKUP($D422,'[1]Counties Systems Crosswalk'!C:E,3)</f>
        <v>6</v>
      </c>
      <c r="C422" s="7" t="str">
        <f>VLOOKUP($A422,[1]Intermediate!A:T,3)</f>
        <v>HARNETT COUNTY</v>
      </c>
      <c r="D422" s="7">
        <f>VLOOKUP($C422,[1]Claims!A:B,2,FALSE)</f>
        <v>1035</v>
      </c>
      <c r="E422" t="str">
        <f>VLOOKUP($D422,'[1]Counties Systems Crosswalk'!C:D,2)</f>
        <v>Harnett</v>
      </c>
      <c r="F422" t="str">
        <f>VLOOKUP($A422,[1]Intermediate!A:T,5)</f>
        <v>P2022_5311_ADMIN</v>
      </c>
      <c r="G422" s="8">
        <f>VLOOKUP($A422,[1]Intermediate!A:T,10)</f>
        <v>283020</v>
      </c>
      <c r="H422" s="8">
        <f>VLOOKUP($A422,[1]Intermediate!A:T,10)*[1]Intermediate!Q422/100</f>
        <v>226416</v>
      </c>
      <c r="I422" s="8">
        <f>VLOOKUP($A422,[1]Intermediate!A:T,10)*[1]Intermediate!R422/100</f>
        <v>14151</v>
      </c>
      <c r="J422" s="8">
        <f>VLOOKUP($A422,[1]Intermediate!A:T,10)*[1]Intermediate!S422/100</f>
        <v>42453</v>
      </c>
      <c r="K422" t="str">
        <f t="shared" si="24"/>
        <v/>
      </c>
      <c r="L422" s="9">
        <f>VLOOKUP($A422,[1]Intermediate!A:T,2)</f>
        <v>44419</v>
      </c>
      <c r="M422" t="str">
        <f t="shared" si="25"/>
        <v>BOTH</v>
      </c>
      <c r="N422" s="10">
        <f t="shared" si="26"/>
        <v>0.8</v>
      </c>
      <c r="O422" s="10">
        <f t="shared" si="26"/>
        <v>0.05</v>
      </c>
      <c r="P422" s="10">
        <f t="shared" si="26"/>
        <v>0.15</v>
      </c>
      <c r="Q422" s="11">
        <f t="shared" si="27"/>
        <v>283020</v>
      </c>
    </row>
    <row r="423" spans="1:17" ht="15" customHeight="1" x14ac:dyDescent="0.3">
      <c r="A423" s="5">
        <f>[1]Intermediate!A423</f>
        <v>2000049712</v>
      </c>
      <c r="B423" s="6">
        <f>VLOOKUP($D423,'[1]Counties Systems Crosswalk'!C:E,3)</f>
        <v>1</v>
      </c>
      <c r="C423" s="7" t="str">
        <f>VLOOKUP($A423,[1]Intermediate!A:T,3)</f>
        <v>COUNTY OF DARE</v>
      </c>
      <c r="D423" s="7">
        <f>VLOOKUP($C423,[1]Claims!A:B,2,FALSE)</f>
        <v>1026</v>
      </c>
      <c r="E423" t="str">
        <f>VLOOKUP($D423,'[1]Counties Systems Crosswalk'!C:D,2)</f>
        <v>Dare</v>
      </c>
      <c r="F423" t="str">
        <f>VLOOKUP($A423,[1]Intermediate!A:T,5)</f>
        <v>P2022_CAPITAL</v>
      </c>
      <c r="G423" s="8">
        <f>VLOOKUP($A423,[1]Intermediate!A:T,10)</f>
        <v>26910</v>
      </c>
      <c r="H423" s="8">
        <f>VLOOKUP($A423,[1]Intermediate!A:T,10)*[1]Intermediate!Q423/100</f>
        <v>21528</v>
      </c>
      <c r="I423" s="8">
        <f>VLOOKUP($A423,[1]Intermediate!A:T,10)*[1]Intermediate!R423/100</f>
        <v>2691</v>
      </c>
      <c r="J423" s="8">
        <f>VLOOKUP($A423,[1]Intermediate!A:T,10)*[1]Intermediate!S423/100</f>
        <v>2691</v>
      </c>
      <c r="K423" t="str">
        <f t="shared" si="24"/>
        <v>CAPITAL</v>
      </c>
      <c r="L423" s="9">
        <f>VLOOKUP($A423,[1]Intermediate!A:T,2)</f>
        <v>44419</v>
      </c>
      <c r="M423" t="str">
        <f t="shared" si="25"/>
        <v>BOTH</v>
      </c>
      <c r="N423" s="10">
        <f t="shared" si="26"/>
        <v>0.8</v>
      </c>
      <c r="O423" s="10">
        <f t="shared" si="26"/>
        <v>0.1</v>
      </c>
      <c r="P423" s="10">
        <f t="shared" si="26"/>
        <v>0.1</v>
      </c>
      <c r="Q423" s="11">
        <f t="shared" si="27"/>
        <v>26910</v>
      </c>
    </row>
    <row r="424" spans="1:17" ht="15" customHeight="1" x14ac:dyDescent="0.3">
      <c r="A424" s="5">
        <f>[1]Intermediate!A424</f>
        <v>2000049713</v>
      </c>
      <c r="B424" s="6">
        <f>VLOOKUP($D424,'[1]Counties Systems Crosswalk'!C:E,3)</f>
        <v>1</v>
      </c>
      <c r="C424" s="7" t="str">
        <f>VLOOKUP($A424,[1]Intermediate!A:T,3)</f>
        <v>COUNTY OF DARE</v>
      </c>
      <c r="D424" s="7">
        <f>VLOOKUP($C424,[1]Claims!A:B,2,FALSE)</f>
        <v>1026</v>
      </c>
      <c r="E424" t="str">
        <f>VLOOKUP($D424,'[1]Counties Systems Crosswalk'!C:D,2)</f>
        <v>Dare</v>
      </c>
      <c r="F424" t="str">
        <f>VLOOKUP($A424,[1]Intermediate!A:T,5)</f>
        <v>P2022_CAPITAL</v>
      </c>
      <c r="G424" s="8">
        <f>VLOOKUP($A424,[1]Intermediate!A:T,10)</f>
        <v>176850</v>
      </c>
      <c r="H424" s="8">
        <f>VLOOKUP($A424,[1]Intermediate!A:T,10)*[1]Intermediate!Q424/100</f>
        <v>141480</v>
      </c>
      <c r="I424" s="8">
        <f>VLOOKUP($A424,[1]Intermediate!A:T,10)*[1]Intermediate!R424/100</f>
        <v>17685</v>
      </c>
      <c r="J424" s="8">
        <f>VLOOKUP($A424,[1]Intermediate!A:T,10)*[1]Intermediate!S424/100</f>
        <v>17685</v>
      </c>
      <c r="K424" t="str">
        <f t="shared" si="24"/>
        <v>CAPITAL</v>
      </c>
      <c r="L424" s="9">
        <f>VLOOKUP($A424,[1]Intermediate!A:T,2)</f>
        <v>44419</v>
      </c>
      <c r="M424" t="str">
        <f t="shared" si="25"/>
        <v>BOTH</v>
      </c>
      <c r="N424" s="10">
        <f t="shared" si="26"/>
        <v>0.8</v>
      </c>
      <c r="O424" s="10">
        <f t="shared" si="26"/>
        <v>0.1</v>
      </c>
      <c r="P424" s="10">
        <f t="shared" si="26"/>
        <v>0.1</v>
      </c>
      <c r="Q424" s="11">
        <f t="shared" si="27"/>
        <v>176850</v>
      </c>
    </row>
    <row r="425" spans="1:17" ht="15" customHeight="1" x14ac:dyDescent="0.3">
      <c r="A425" s="5">
        <f>[1]Intermediate!A425</f>
        <v>2000049714</v>
      </c>
      <c r="B425" s="6">
        <f>VLOOKUP($D425,'[1]Counties Systems Crosswalk'!C:E,3)</f>
        <v>1</v>
      </c>
      <c r="C425" s="7" t="str">
        <f>VLOOKUP($A425,[1]Intermediate!A:T,3)</f>
        <v>COUNTY OF DARE</v>
      </c>
      <c r="D425" s="7">
        <f>VLOOKUP($C425,[1]Claims!A:B,2,FALSE)</f>
        <v>1026</v>
      </c>
      <c r="E425" t="str">
        <f>VLOOKUP($D425,'[1]Counties Systems Crosswalk'!C:D,2)</f>
        <v>Dare</v>
      </c>
      <c r="F425" t="str">
        <f>VLOOKUP($A425,[1]Intermediate!A:T,5)</f>
        <v>P2022_5311_ADMIN</v>
      </c>
      <c r="G425" s="8">
        <f>VLOOKUP($A425,[1]Intermediate!A:T,10)</f>
        <v>124427</v>
      </c>
      <c r="H425" s="8">
        <f>VLOOKUP($A425,[1]Intermediate!A:T,10)*[1]Intermediate!Q425/100</f>
        <v>99541.6</v>
      </c>
      <c r="I425" s="8">
        <f>VLOOKUP($A425,[1]Intermediate!A:T,10)*[1]Intermediate!R425/100</f>
        <v>6221.35</v>
      </c>
      <c r="J425" s="8">
        <f>VLOOKUP($A425,[1]Intermediate!A:T,10)*[1]Intermediate!S425/100</f>
        <v>18664.05</v>
      </c>
      <c r="K425" t="str">
        <f t="shared" si="24"/>
        <v/>
      </c>
      <c r="L425" s="9">
        <f>VLOOKUP($A425,[1]Intermediate!A:T,2)</f>
        <v>44419</v>
      </c>
      <c r="M425" t="str">
        <f t="shared" si="25"/>
        <v>BOTH</v>
      </c>
      <c r="N425" s="10">
        <f t="shared" si="26"/>
        <v>0.8</v>
      </c>
      <c r="O425" s="10">
        <f t="shared" si="26"/>
        <v>0.05</v>
      </c>
      <c r="P425" s="10">
        <f t="shared" si="26"/>
        <v>0.15</v>
      </c>
      <c r="Q425" s="11">
        <f t="shared" si="27"/>
        <v>124427.00000000001</v>
      </c>
    </row>
    <row r="426" spans="1:17" ht="15" customHeight="1" x14ac:dyDescent="0.3">
      <c r="A426" s="5">
        <f>[1]Intermediate!A426</f>
        <v>2000049715</v>
      </c>
      <c r="B426" s="6">
        <f>VLOOKUP($D426,'[1]Counties Systems Crosswalk'!C:E,3)</f>
        <v>10</v>
      </c>
      <c r="C426" s="7" t="str">
        <f>VLOOKUP($A426,[1]Intermediate!A:T,3)</f>
        <v>ANSON COUNTY</v>
      </c>
      <c r="D426" s="7">
        <f>VLOOKUP($C426,[1]Claims!A:B,2,FALSE)</f>
        <v>1005</v>
      </c>
      <c r="E426" t="str">
        <f>VLOOKUP($D426,'[1]Counties Systems Crosswalk'!C:D,2)</f>
        <v>Anson</v>
      </c>
      <c r="F426" t="str">
        <f>VLOOKUP($A426,[1]Intermediate!A:T,5)</f>
        <v>P2022_CAPITAL</v>
      </c>
      <c r="G426" s="8">
        <f>VLOOKUP($A426,[1]Intermediate!A:T,10)</f>
        <v>13320</v>
      </c>
      <c r="H426" s="8">
        <f>VLOOKUP($A426,[1]Intermediate!A:T,10)*[1]Intermediate!Q426/100</f>
        <v>10656</v>
      </c>
      <c r="I426" s="8">
        <f>VLOOKUP($A426,[1]Intermediate!A:T,10)*[1]Intermediate!R426/100</f>
        <v>1332</v>
      </c>
      <c r="J426" s="8">
        <f>VLOOKUP($A426,[1]Intermediate!A:T,10)*[1]Intermediate!S426/100</f>
        <v>1332</v>
      </c>
      <c r="K426" t="str">
        <f t="shared" si="24"/>
        <v>CAPITAL</v>
      </c>
      <c r="L426" s="9">
        <f>VLOOKUP($A426,[1]Intermediate!A:T,2)</f>
        <v>44419</v>
      </c>
      <c r="M426" t="str">
        <f t="shared" si="25"/>
        <v>BOTH</v>
      </c>
      <c r="N426" s="10">
        <f t="shared" si="26"/>
        <v>0.8</v>
      </c>
      <c r="O426" s="10">
        <f t="shared" si="26"/>
        <v>0.1</v>
      </c>
      <c r="P426" s="10">
        <f t="shared" si="26"/>
        <v>0.1</v>
      </c>
      <c r="Q426" s="11">
        <f t="shared" si="27"/>
        <v>13320</v>
      </c>
    </row>
    <row r="427" spans="1:17" ht="15" customHeight="1" x14ac:dyDescent="0.3">
      <c r="A427" s="5">
        <f>[1]Intermediate!A427</f>
        <v>2000049716</v>
      </c>
      <c r="B427" s="6">
        <f>VLOOKUP($D427,'[1]Counties Systems Crosswalk'!C:E,3)</f>
        <v>10</v>
      </c>
      <c r="C427" s="7" t="str">
        <f>VLOOKUP($A427,[1]Intermediate!A:T,3)</f>
        <v>ANSON COUNTY</v>
      </c>
      <c r="D427" s="7">
        <f>VLOOKUP($C427,[1]Claims!A:B,2,FALSE)</f>
        <v>1005</v>
      </c>
      <c r="E427" t="str">
        <f>VLOOKUP($D427,'[1]Counties Systems Crosswalk'!C:D,2)</f>
        <v>Anson</v>
      </c>
      <c r="F427" t="str">
        <f>VLOOKUP($A427,[1]Intermediate!A:T,5)</f>
        <v>P2022_5311_ADMIN</v>
      </c>
      <c r="G427" s="8">
        <f>VLOOKUP($A427,[1]Intermediate!A:T,10)</f>
        <v>135521</v>
      </c>
      <c r="H427" s="8">
        <f>VLOOKUP($A427,[1]Intermediate!A:T,10)*[1]Intermediate!Q427/100</f>
        <v>108416.8</v>
      </c>
      <c r="I427" s="8">
        <f>VLOOKUP($A427,[1]Intermediate!A:T,10)*[1]Intermediate!R427/100</f>
        <v>6776.05</v>
      </c>
      <c r="J427" s="8">
        <f>VLOOKUP($A427,[1]Intermediate!A:T,10)*[1]Intermediate!S427/100</f>
        <v>20328.150000000001</v>
      </c>
      <c r="K427" t="str">
        <f t="shared" si="24"/>
        <v/>
      </c>
      <c r="L427" s="9">
        <f>VLOOKUP($A427,[1]Intermediate!A:T,2)</f>
        <v>44419</v>
      </c>
      <c r="M427" t="str">
        <f t="shared" si="25"/>
        <v>BOTH</v>
      </c>
      <c r="N427" s="10">
        <f t="shared" si="26"/>
        <v>0.8</v>
      </c>
      <c r="O427" s="10">
        <f t="shared" si="26"/>
        <v>0.05</v>
      </c>
      <c r="P427" s="10">
        <f t="shared" si="26"/>
        <v>0.15000000000000002</v>
      </c>
      <c r="Q427" s="11">
        <f t="shared" si="27"/>
        <v>135521</v>
      </c>
    </row>
    <row r="428" spans="1:17" ht="15" customHeight="1" x14ac:dyDescent="0.3">
      <c r="A428" s="5">
        <f>[1]Intermediate!A428</f>
        <v>2000049717</v>
      </c>
      <c r="B428" s="6">
        <f>VLOOKUP($D428,'[1]Counties Systems Crosswalk'!C:E,3)</f>
        <v>9</v>
      </c>
      <c r="C428" s="7" t="str">
        <f>VLOOKUP($A428,[1]Intermediate!A:T,3)</f>
        <v>ROWAN COUNTY</v>
      </c>
      <c r="D428" s="7">
        <f>VLOOKUP($C428,[1]Claims!A:B,2,FALSE)</f>
        <v>1061</v>
      </c>
      <c r="E428" t="str">
        <f>VLOOKUP($D428,'[1]Counties Systems Crosswalk'!C:D,2)</f>
        <v>Rowan</v>
      </c>
      <c r="F428" t="str">
        <f>VLOOKUP($A428,[1]Intermediate!A:T,5)</f>
        <v>P2022_5311_ADMIN</v>
      </c>
      <c r="G428" s="8">
        <f>VLOOKUP($A428,[1]Intermediate!A:T,10)</f>
        <v>210069</v>
      </c>
      <c r="H428" s="8">
        <f>VLOOKUP($A428,[1]Intermediate!A:T,10)*[1]Intermediate!Q428/100</f>
        <v>168055.2</v>
      </c>
      <c r="I428" s="8">
        <f>VLOOKUP($A428,[1]Intermediate!A:T,10)*[1]Intermediate!R428/100</f>
        <v>10503.45</v>
      </c>
      <c r="J428" s="8">
        <f>VLOOKUP($A428,[1]Intermediate!A:T,10)*[1]Intermediate!S428/100</f>
        <v>31510.35</v>
      </c>
      <c r="K428" t="str">
        <f t="shared" si="24"/>
        <v/>
      </c>
      <c r="L428" s="9">
        <f>VLOOKUP($A428,[1]Intermediate!A:T,2)</f>
        <v>44419</v>
      </c>
      <c r="M428" t="str">
        <f t="shared" si="25"/>
        <v>BOTH</v>
      </c>
      <c r="N428" s="10">
        <f t="shared" si="26"/>
        <v>0.8</v>
      </c>
      <c r="O428" s="10">
        <f t="shared" si="26"/>
        <v>0.05</v>
      </c>
      <c r="P428" s="10">
        <f t="shared" si="26"/>
        <v>0.15</v>
      </c>
      <c r="Q428" s="11">
        <f t="shared" si="27"/>
        <v>210069.00000000003</v>
      </c>
    </row>
    <row r="429" spans="1:17" ht="15" customHeight="1" x14ac:dyDescent="0.3">
      <c r="A429" s="5">
        <f>[1]Intermediate!A429</f>
        <v>2000049718</v>
      </c>
      <c r="B429" s="6">
        <f>VLOOKUP($D429,'[1]Counties Systems Crosswalk'!C:E,3)</f>
        <v>1</v>
      </c>
      <c r="C429" s="7" t="str">
        <f>VLOOKUP($A429,[1]Intermediate!A:T,3)</f>
        <v>WASHINGTON COUNTY</v>
      </c>
      <c r="D429" s="7">
        <f>VLOOKUP($C429,[1]Claims!A:B,2,FALSE)</f>
        <v>1071</v>
      </c>
      <c r="E429" t="str">
        <f>VLOOKUP($D429,'[1]Counties Systems Crosswalk'!C:D,2)</f>
        <v>Washington</v>
      </c>
      <c r="F429" t="str">
        <f>VLOOKUP($A429,[1]Intermediate!A:T,5)</f>
        <v>P2022_5311_ADMIN</v>
      </c>
      <c r="G429" s="8">
        <f>VLOOKUP($A429,[1]Intermediate!A:T,10)</f>
        <v>81405</v>
      </c>
      <c r="H429" s="8">
        <f>VLOOKUP($A429,[1]Intermediate!A:T,10)*[1]Intermediate!Q429/100</f>
        <v>65124</v>
      </c>
      <c r="I429" s="8">
        <f>VLOOKUP($A429,[1]Intermediate!A:T,10)*[1]Intermediate!R429/100</f>
        <v>4070.25</v>
      </c>
      <c r="J429" s="8">
        <f>VLOOKUP($A429,[1]Intermediate!A:T,10)*[1]Intermediate!S429/100</f>
        <v>12210.75</v>
      </c>
      <c r="K429" t="str">
        <f t="shared" si="24"/>
        <v/>
      </c>
      <c r="L429" s="9">
        <f>VLOOKUP($A429,[1]Intermediate!A:T,2)</f>
        <v>44419</v>
      </c>
      <c r="M429" t="str">
        <f t="shared" si="25"/>
        <v>BOTH</v>
      </c>
      <c r="N429" s="10">
        <f t="shared" si="26"/>
        <v>0.8</v>
      </c>
      <c r="O429" s="10">
        <f t="shared" si="26"/>
        <v>0.05</v>
      </c>
      <c r="P429" s="10">
        <f t="shared" si="26"/>
        <v>0.15</v>
      </c>
      <c r="Q429" s="11">
        <f t="shared" si="27"/>
        <v>81405</v>
      </c>
    </row>
    <row r="430" spans="1:17" ht="15" customHeight="1" x14ac:dyDescent="0.3">
      <c r="A430" s="5">
        <f>[1]Intermediate!A430</f>
        <v>2000049719</v>
      </c>
      <c r="B430" s="6">
        <f>VLOOKUP($D430,'[1]Counties Systems Crosswalk'!C:E,3)</f>
        <v>6</v>
      </c>
      <c r="C430" s="7" t="str">
        <f>VLOOKUP($A430,[1]Intermediate!A:T,3)</f>
        <v>HARNETT COUNTY</v>
      </c>
      <c r="D430" s="7">
        <f>VLOOKUP($C430,[1]Claims!A:B,2,FALSE)</f>
        <v>1035</v>
      </c>
      <c r="E430" t="str">
        <f>VLOOKUP($D430,'[1]Counties Systems Crosswalk'!C:D,2)</f>
        <v>Harnett</v>
      </c>
      <c r="F430" t="str">
        <f>VLOOKUP($A430,[1]Intermediate!A:T,5)</f>
        <v>P2022_CAPITAL</v>
      </c>
      <c r="G430" s="8">
        <f>VLOOKUP($A430,[1]Intermediate!A:T,10)</f>
        <v>217800</v>
      </c>
      <c r="H430" s="8">
        <f>VLOOKUP($A430,[1]Intermediate!A:T,10)*[1]Intermediate!Q430/100</f>
        <v>174240</v>
      </c>
      <c r="I430" s="8">
        <f>VLOOKUP($A430,[1]Intermediate!A:T,10)*[1]Intermediate!R430/100</f>
        <v>21780</v>
      </c>
      <c r="J430" s="8">
        <f>VLOOKUP($A430,[1]Intermediate!A:T,10)*[1]Intermediate!S430/100</f>
        <v>21780</v>
      </c>
      <c r="K430" t="str">
        <f t="shared" si="24"/>
        <v>CAPITAL</v>
      </c>
      <c r="L430" s="9">
        <f>VLOOKUP($A430,[1]Intermediate!A:T,2)</f>
        <v>44419</v>
      </c>
      <c r="M430" t="str">
        <f t="shared" si="25"/>
        <v>BOTH</v>
      </c>
      <c r="N430" s="10">
        <f t="shared" si="26"/>
        <v>0.8</v>
      </c>
      <c r="O430" s="10">
        <f t="shared" si="26"/>
        <v>0.1</v>
      </c>
      <c r="P430" s="10">
        <f t="shared" si="26"/>
        <v>0.1</v>
      </c>
      <c r="Q430" s="11">
        <f t="shared" si="27"/>
        <v>217800</v>
      </c>
    </row>
    <row r="431" spans="1:17" ht="15" customHeight="1" x14ac:dyDescent="0.3">
      <c r="A431" s="5">
        <f>[1]Intermediate!A431</f>
        <v>2000049744</v>
      </c>
      <c r="B431" s="6">
        <f>VLOOKUP($D431,'[1]Counties Systems Crosswalk'!C:E,3)</f>
        <v>8</v>
      </c>
      <c r="C431" s="7" t="str">
        <f>VLOOKUP($A431,[1]Intermediate!A:T,3)</f>
        <v>RANDOLPH SENIOR ADULTS ASSOCIATION INC</v>
      </c>
      <c r="D431" s="7">
        <f>VLOOKUP($C431,[1]Claims!A:B,2,FALSE)</f>
        <v>1058</v>
      </c>
      <c r="E431" t="str">
        <f>VLOOKUP($D431,'[1]Counties Systems Crosswalk'!C:D,2)</f>
        <v>Montgomery, Randolph</v>
      </c>
      <c r="F431" t="str">
        <f>VLOOKUP($A431,[1]Intermediate!A:T,5)</f>
        <v>P2022_5311_ADMIN</v>
      </c>
      <c r="G431" s="8">
        <f>VLOOKUP($A431,[1]Intermediate!A:T,10)</f>
        <v>446972</v>
      </c>
      <c r="H431" s="8">
        <f>VLOOKUP($A431,[1]Intermediate!A:T,10)*[1]Intermediate!Q431/100</f>
        <v>357577.6</v>
      </c>
      <c r="I431" s="8">
        <f>VLOOKUP($A431,[1]Intermediate!A:T,10)*[1]Intermediate!R431/100</f>
        <v>22348.6</v>
      </c>
      <c r="J431" s="8">
        <f>VLOOKUP($A431,[1]Intermediate!A:T,10)*[1]Intermediate!S431/100</f>
        <v>67045.8</v>
      </c>
      <c r="K431" t="str">
        <f t="shared" si="24"/>
        <v/>
      </c>
      <c r="L431" s="9">
        <f>VLOOKUP($A431,[1]Intermediate!A:T,2)</f>
        <v>44424</v>
      </c>
      <c r="M431" t="str">
        <f t="shared" si="25"/>
        <v>BOTH</v>
      </c>
      <c r="N431" s="10">
        <f t="shared" si="26"/>
        <v>0.79999999999999993</v>
      </c>
      <c r="O431" s="10">
        <f t="shared" si="26"/>
        <v>4.9999999999999996E-2</v>
      </c>
      <c r="P431" s="10">
        <f t="shared" si="26"/>
        <v>0.15</v>
      </c>
      <c r="Q431" s="11">
        <f t="shared" si="27"/>
        <v>446971.99999999994</v>
      </c>
    </row>
    <row r="432" spans="1:17" ht="15" customHeight="1" x14ac:dyDescent="0.3">
      <c r="A432" s="5">
        <f>[1]Intermediate!A432</f>
        <v>2000049833</v>
      </c>
      <c r="B432" s="6">
        <f>VLOOKUP($D432,'[1]Counties Systems Crosswalk'!C:E,3)</f>
        <v>5</v>
      </c>
      <c r="C432" s="7" t="str">
        <f>VLOOKUP($A432,[1]Intermediate!A:T,3)</f>
        <v>PERSON COUNTY</v>
      </c>
      <c r="D432" s="7">
        <f>VLOOKUP($C432,[1]Claims!A:B,2,FALSE)</f>
        <v>1055</v>
      </c>
      <c r="E432" t="str">
        <f>VLOOKUP($D432,'[1]Counties Systems Crosswalk'!C:D,2)</f>
        <v>Person</v>
      </c>
      <c r="F432" t="str">
        <f>VLOOKUP($A432,[1]Intermediate!A:T,5)</f>
        <v>P2022_CAPITAL</v>
      </c>
      <c r="G432" s="8">
        <f>VLOOKUP($A432,[1]Intermediate!A:T,10)</f>
        <v>117900</v>
      </c>
      <c r="H432" s="8">
        <f>VLOOKUP($A432,[1]Intermediate!A:T,10)*[1]Intermediate!Q432/100</f>
        <v>94320</v>
      </c>
      <c r="I432" s="8">
        <f>VLOOKUP($A432,[1]Intermediate!A:T,10)*[1]Intermediate!R432/100</f>
        <v>11790</v>
      </c>
      <c r="J432" s="8">
        <f>VLOOKUP($A432,[1]Intermediate!A:T,10)*[1]Intermediate!S432/100</f>
        <v>11790</v>
      </c>
      <c r="K432" t="str">
        <f t="shared" si="24"/>
        <v>CAPITAL</v>
      </c>
      <c r="L432" s="9">
        <f>VLOOKUP($A432,[1]Intermediate!A:T,2)</f>
        <v>44427</v>
      </c>
      <c r="M432" t="str">
        <f t="shared" si="25"/>
        <v>BOTH</v>
      </c>
      <c r="N432" s="10">
        <f t="shared" si="26"/>
        <v>0.8</v>
      </c>
      <c r="O432" s="10">
        <f t="shared" si="26"/>
        <v>0.1</v>
      </c>
      <c r="P432" s="10">
        <f t="shared" si="26"/>
        <v>0.1</v>
      </c>
      <c r="Q432" s="11">
        <f t="shared" si="27"/>
        <v>117900</v>
      </c>
    </row>
    <row r="433" spans="1:17" ht="15" customHeight="1" x14ac:dyDescent="0.3">
      <c r="A433" s="5">
        <f>[1]Intermediate!A433</f>
        <v>2000049834</v>
      </c>
      <c r="B433" s="6">
        <f>VLOOKUP($D433,'[1]Counties Systems Crosswalk'!C:E,3)</f>
        <v>1</v>
      </c>
      <c r="C433" s="7" t="str">
        <f>VLOOKUP($A433,[1]Intermediate!A:T,3)</f>
        <v>WASHINGTON COUNTY</v>
      </c>
      <c r="D433" s="7">
        <f>VLOOKUP($C433,[1]Claims!A:B,2,FALSE)</f>
        <v>1071</v>
      </c>
      <c r="E433" t="str">
        <f>VLOOKUP($D433,'[1]Counties Systems Crosswalk'!C:D,2)</f>
        <v>Washington</v>
      </c>
      <c r="F433" t="str">
        <f>VLOOKUP($A433,[1]Intermediate!A:T,5)</f>
        <v>P2022_CAPITAL</v>
      </c>
      <c r="G433" s="8">
        <f>VLOOKUP($A433,[1]Intermediate!A:T,10)</f>
        <v>68265</v>
      </c>
      <c r="H433" s="8">
        <f>VLOOKUP($A433,[1]Intermediate!A:T,10)*[1]Intermediate!Q433/100</f>
        <v>54612</v>
      </c>
      <c r="I433" s="8">
        <f>VLOOKUP($A433,[1]Intermediate!A:T,10)*[1]Intermediate!R433/100</f>
        <v>6826.5</v>
      </c>
      <c r="J433" s="8">
        <f>VLOOKUP($A433,[1]Intermediate!A:T,10)*[1]Intermediate!S433/100</f>
        <v>6826.5</v>
      </c>
      <c r="K433" t="str">
        <f t="shared" si="24"/>
        <v>CAPITAL</v>
      </c>
      <c r="L433" s="9">
        <f>VLOOKUP($A433,[1]Intermediate!A:T,2)</f>
        <v>44427</v>
      </c>
      <c r="M433" t="str">
        <f t="shared" si="25"/>
        <v>BOTH</v>
      </c>
      <c r="N433" s="10">
        <f t="shared" si="26"/>
        <v>0.8</v>
      </c>
      <c r="O433" s="10">
        <f t="shared" si="26"/>
        <v>0.1</v>
      </c>
      <c r="P433" s="10">
        <f t="shared" si="26"/>
        <v>0.1</v>
      </c>
      <c r="Q433" s="11">
        <f t="shared" si="27"/>
        <v>68265</v>
      </c>
    </row>
    <row r="434" spans="1:17" ht="15" customHeight="1" x14ac:dyDescent="0.3">
      <c r="A434" s="5">
        <f>[1]Intermediate!A434</f>
        <v>2000049835</v>
      </c>
      <c r="B434" s="6">
        <f>VLOOKUP($D434,'[1]Counties Systems Crosswalk'!C:E,3)</f>
        <v>1</v>
      </c>
      <c r="C434" s="7" t="str">
        <f>VLOOKUP($A434,[1]Intermediate!A:T,3)</f>
        <v>WASHINGTON COUNTY</v>
      </c>
      <c r="D434" s="7">
        <f>VLOOKUP($C434,[1]Claims!A:B,2,FALSE)</f>
        <v>1071</v>
      </c>
      <c r="E434" t="str">
        <f>VLOOKUP($D434,'[1]Counties Systems Crosswalk'!C:D,2)</f>
        <v>Washington</v>
      </c>
      <c r="F434" t="str">
        <f>VLOOKUP($A434,[1]Intermediate!A:T,5)</f>
        <v>P2022_CAPITAL</v>
      </c>
      <c r="G434" s="8">
        <f>VLOOKUP($A434,[1]Intermediate!A:T,10)</f>
        <v>16206</v>
      </c>
      <c r="H434" s="8">
        <f>VLOOKUP($A434,[1]Intermediate!A:T,10)*[1]Intermediate!Q434/100</f>
        <v>12964.8</v>
      </c>
      <c r="I434" s="8">
        <f>VLOOKUP($A434,[1]Intermediate!A:T,10)*[1]Intermediate!R434/100</f>
        <v>1620.6</v>
      </c>
      <c r="J434" s="8">
        <f>VLOOKUP($A434,[1]Intermediate!A:T,10)*[1]Intermediate!S434/100</f>
        <v>1620.6</v>
      </c>
      <c r="K434" t="str">
        <f t="shared" si="24"/>
        <v>CAPITAL</v>
      </c>
      <c r="L434" s="9">
        <f>VLOOKUP($A434,[1]Intermediate!A:T,2)</f>
        <v>44427</v>
      </c>
      <c r="M434" t="str">
        <f t="shared" si="25"/>
        <v>BOTH</v>
      </c>
      <c r="N434" s="10">
        <f t="shared" si="26"/>
        <v>0.79999999999999993</v>
      </c>
      <c r="O434" s="10">
        <f t="shared" si="26"/>
        <v>9.9999999999999992E-2</v>
      </c>
      <c r="P434" s="10">
        <f t="shared" si="26"/>
        <v>9.9999999999999992E-2</v>
      </c>
      <c r="Q434" s="11">
        <f t="shared" si="27"/>
        <v>16206</v>
      </c>
    </row>
    <row r="435" spans="1:17" ht="15" customHeight="1" x14ac:dyDescent="0.3">
      <c r="A435" s="5">
        <f>[1]Intermediate!A435</f>
        <v>2000049836</v>
      </c>
      <c r="B435" s="6">
        <f>VLOOKUP($D435,'[1]Counties Systems Crosswalk'!C:E,3)</f>
        <v>11</v>
      </c>
      <c r="C435" s="7" t="str">
        <f>VLOOKUP($A435,[1]Intermediate!A:T,3)</f>
        <v>ASHE COUNTY TRANSPORTATION</v>
      </c>
      <c r="D435" s="7">
        <f>VLOOKUP($C435,[1]Claims!A:B,2,FALSE)</f>
        <v>1007</v>
      </c>
      <c r="E435" t="str">
        <f>VLOOKUP($D435,'[1]Counties Systems Crosswalk'!C:D,2)</f>
        <v>Ashe</v>
      </c>
      <c r="F435" t="str">
        <f>VLOOKUP($A435,[1]Intermediate!A:T,5)</f>
        <v>P2022_CAPITAL</v>
      </c>
      <c r="G435" s="8">
        <f>VLOOKUP($A435,[1]Intermediate!A:T,10)</f>
        <v>300109</v>
      </c>
      <c r="H435" s="8">
        <f>VLOOKUP($A435,[1]Intermediate!A:T,10)*[1]Intermediate!Q435/100</f>
        <v>240087.2</v>
      </c>
      <c r="I435" s="8">
        <f>VLOOKUP($A435,[1]Intermediate!A:T,10)*[1]Intermediate!R435/100</f>
        <v>30010.9</v>
      </c>
      <c r="J435" s="8">
        <f>VLOOKUP($A435,[1]Intermediate!A:T,10)*[1]Intermediate!S435/100</f>
        <v>30010.9</v>
      </c>
      <c r="K435" t="str">
        <f t="shared" si="24"/>
        <v>CAPITAL</v>
      </c>
      <c r="L435" s="9">
        <f>VLOOKUP($A435,[1]Intermediate!A:T,2)</f>
        <v>44427</v>
      </c>
      <c r="M435" t="str">
        <f t="shared" si="25"/>
        <v>BOTH</v>
      </c>
      <c r="N435" s="10">
        <f t="shared" si="26"/>
        <v>0.8</v>
      </c>
      <c r="O435" s="10">
        <f t="shared" si="26"/>
        <v>0.1</v>
      </c>
      <c r="P435" s="10">
        <f t="shared" si="26"/>
        <v>0.1</v>
      </c>
      <c r="Q435" s="11">
        <f t="shared" si="27"/>
        <v>300109.00000000006</v>
      </c>
    </row>
    <row r="436" spans="1:17" ht="15" customHeight="1" x14ac:dyDescent="0.3">
      <c r="A436" s="5">
        <f>[1]Intermediate!A436</f>
        <v>2000049837</v>
      </c>
      <c r="B436" s="6">
        <f>VLOOKUP($D436,'[1]Counties Systems Crosswalk'!C:E,3)</f>
        <v>2</v>
      </c>
      <c r="C436" s="7" t="str">
        <f>VLOOKUP($A436,[1]Intermediate!A:T,3)</f>
        <v>CARTERET COUNTY</v>
      </c>
      <c r="D436" s="7">
        <f>VLOOKUP($C436,[1]Claims!A:B,2,FALSE)</f>
        <v>1014</v>
      </c>
      <c r="E436" t="str">
        <f>VLOOKUP($D436,'[1]Counties Systems Crosswalk'!C:D,2)</f>
        <v>Carteret</v>
      </c>
      <c r="F436" t="str">
        <f>VLOOKUP($A436,[1]Intermediate!A:T,5)</f>
        <v>P2022_CAPITAL</v>
      </c>
      <c r="G436" s="8">
        <f>VLOOKUP($A436,[1]Intermediate!A:T,10)</f>
        <v>65250</v>
      </c>
      <c r="H436" s="8">
        <f>VLOOKUP($A436,[1]Intermediate!A:T,10)*[1]Intermediate!Q436/100</f>
        <v>52200</v>
      </c>
      <c r="I436" s="8">
        <f>VLOOKUP($A436,[1]Intermediate!A:T,10)*[1]Intermediate!R436/100</f>
        <v>6525</v>
      </c>
      <c r="J436" s="8">
        <f>VLOOKUP($A436,[1]Intermediate!A:T,10)*[1]Intermediate!S436/100</f>
        <v>6525</v>
      </c>
      <c r="K436" t="str">
        <f t="shared" si="24"/>
        <v>CAPITAL</v>
      </c>
      <c r="L436" s="9">
        <f>VLOOKUP($A436,[1]Intermediate!A:T,2)</f>
        <v>44427</v>
      </c>
      <c r="M436" t="str">
        <f t="shared" si="25"/>
        <v>BOTH</v>
      </c>
      <c r="N436" s="10">
        <f t="shared" si="26"/>
        <v>0.8</v>
      </c>
      <c r="O436" s="10">
        <f t="shared" si="26"/>
        <v>0.1</v>
      </c>
      <c r="P436" s="10">
        <f t="shared" si="26"/>
        <v>0.1</v>
      </c>
      <c r="Q436" s="11">
        <f t="shared" si="27"/>
        <v>65250</v>
      </c>
    </row>
    <row r="437" spans="1:17" ht="15" customHeight="1" x14ac:dyDescent="0.3">
      <c r="A437" s="5">
        <f>[1]Intermediate!A437</f>
        <v>2000049838</v>
      </c>
      <c r="B437" s="6">
        <f>VLOOKUP($D437,'[1]Counties Systems Crosswalk'!C:E,3)</f>
        <v>2</v>
      </c>
      <c r="C437" s="7" t="str">
        <f>VLOOKUP($A437,[1]Intermediate!A:T,3)</f>
        <v>CARTERET COUNTY</v>
      </c>
      <c r="D437" s="7">
        <f>VLOOKUP($C437,[1]Claims!A:B,2,FALSE)</f>
        <v>1014</v>
      </c>
      <c r="E437" t="str">
        <f>VLOOKUP($D437,'[1]Counties Systems Crosswalk'!C:D,2)</f>
        <v>Carteret</v>
      </c>
      <c r="F437" t="str">
        <f>VLOOKUP($A437,[1]Intermediate!A:T,5)</f>
        <v>P2022_CAPITAL</v>
      </c>
      <c r="G437" s="8">
        <f>VLOOKUP($A437,[1]Intermediate!A:T,10)</f>
        <v>15696</v>
      </c>
      <c r="H437" s="8">
        <f>VLOOKUP($A437,[1]Intermediate!A:T,10)*[1]Intermediate!Q437/100</f>
        <v>12556.8</v>
      </c>
      <c r="I437" s="8">
        <f>VLOOKUP($A437,[1]Intermediate!A:T,10)*[1]Intermediate!R437/100</f>
        <v>1569.6</v>
      </c>
      <c r="J437" s="8">
        <f>VLOOKUP($A437,[1]Intermediate!A:T,10)*[1]Intermediate!S437/100</f>
        <v>1569.6</v>
      </c>
      <c r="K437" t="str">
        <f t="shared" si="24"/>
        <v>CAPITAL</v>
      </c>
      <c r="L437" s="9">
        <f>VLOOKUP($A437,[1]Intermediate!A:T,2)</f>
        <v>44427</v>
      </c>
      <c r="M437" t="str">
        <f t="shared" si="25"/>
        <v>BOTH</v>
      </c>
      <c r="N437" s="10">
        <f t="shared" si="26"/>
        <v>0.79999999999999993</v>
      </c>
      <c r="O437" s="10">
        <f t="shared" si="26"/>
        <v>9.9999999999999992E-2</v>
      </c>
      <c r="P437" s="10">
        <f t="shared" si="26"/>
        <v>9.9999999999999992E-2</v>
      </c>
      <c r="Q437" s="11">
        <f t="shared" si="27"/>
        <v>15696</v>
      </c>
    </row>
    <row r="438" spans="1:17" ht="15" customHeight="1" x14ac:dyDescent="0.3">
      <c r="A438" s="5">
        <f>[1]Intermediate!A438</f>
        <v>2000049839</v>
      </c>
      <c r="B438" s="6">
        <f>VLOOKUP($D438,'[1]Counties Systems Crosswalk'!C:E,3)</f>
        <v>11</v>
      </c>
      <c r="C438" s="7" t="str">
        <f>VLOOKUP($A438,[1]Intermediate!A:T,3)</f>
        <v>ASHE COUNTY TRANSPORTATION</v>
      </c>
      <c r="D438" s="7">
        <f>VLOOKUP($C438,[1]Claims!A:B,2,FALSE)</f>
        <v>1007</v>
      </c>
      <c r="E438" t="str">
        <f>VLOOKUP($D438,'[1]Counties Systems Crosswalk'!C:D,2)</f>
        <v>Ashe</v>
      </c>
      <c r="F438" t="str">
        <f>VLOOKUP($A438,[1]Intermediate!A:T,5)</f>
        <v>P2022_CAPITAL</v>
      </c>
      <c r="G438" s="8">
        <f>VLOOKUP($A438,[1]Intermediate!A:T,10)</f>
        <v>44820</v>
      </c>
      <c r="H438" s="8">
        <f>VLOOKUP($A438,[1]Intermediate!A:T,10)*[1]Intermediate!Q438/100</f>
        <v>35856</v>
      </c>
      <c r="I438" s="8">
        <f>VLOOKUP($A438,[1]Intermediate!A:T,10)*[1]Intermediate!R438/100</f>
        <v>4482</v>
      </c>
      <c r="J438" s="8">
        <f>VLOOKUP($A438,[1]Intermediate!A:T,10)*[1]Intermediate!S438/100</f>
        <v>4482</v>
      </c>
      <c r="K438" t="str">
        <f t="shared" si="24"/>
        <v>CAPITAL</v>
      </c>
      <c r="L438" s="9">
        <f>VLOOKUP($A438,[1]Intermediate!A:T,2)</f>
        <v>44427</v>
      </c>
      <c r="M438" t="str">
        <f t="shared" si="25"/>
        <v>BOTH</v>
      </c>
      <c r="N438" s="10">
        <f t="shared" si="26"/>
        <v>0.8</v>
      </c>
      <c r="O438" s="10">
        <f t="shared" si="26"/>
        <v>0.1</v>
      </c>
      <c r="P438" s="10">
        <f t="shared" si="26"/>
        <v>0.1</v>
      </c>
      <c r="Q438" s="11">
        <f t="shared" si="27"/>
        <v>44820</v>
      </c>
    </row>
    <row r="439" spans="1:17" ht="15" customHeight="1" x14ac:dyDescent="0.3">
      <c r="A439" s="5">
        <f>[1]Intermediate!A439</f>
        <v>2000049960</v>
      </c>
      <c r="B439" s="6">
        <f>VLOOKUP($D439,'[1]Counties Systems Crosswalk'!C:E,3)</f>
        <v>14</v>
      </c>
      <c r="C439" s="7" t="str">
        <f>VLOOKUP($A439,[1]Intermediate!A:T,3)</f>
        <v>TRANSYLVANIA COUNTY</v>
      </c>
      <c r="D439" s="7">
        <f>VLOOKUP($C439,[1]Claims!A:B,2,FALSE)</f>
        <v>1068</v>
      </c>
      <c r="E439" t="str">
        <f>VLOOKUP($D439,'[1]Counties Systems Crosswalk'!C:D,2)</f>
        <v>Transylvania</v>
      </c>
      <c r="F439" t="str">
        <f>VLOOKUP($A439,[1]Intermediate!A:T,5)</f>
        <v>P2022_CAPITAL</v>
      </c>
      <c r="G439" s="8">
        <f>VLOOKUP($A439,[1]Intermediate!A:T,10)</f>
        <v>33619</v>
      </c>
      <c r="H439" s="8">
        <f>VLOOKUP($A439,[1]Intermediate!A:T,10)*[1]Intermediate!Q439/100</f>
        <v>26895.200000000001</v>
      </c>
      <c r="I439" s="8">
        <f>VLOOKUP($A439,[1]Intermediate!A:T,10)*[1]Intermediate!R439/100</f>
        <v>3361.9</v>
      </c>
      <c r="J439" s="8">
        <f>VLOOKUP($A439,[1]Intermediate!A:T,10)*[1]Intermediate!S439/100</f>
        <v>3361.9</v>
      </c>
      <c r="K439" t="str">
        <f t="shared" si="24"/>
        <v>CAPITAL</v>
      </c>
      <c r="L439" s="9">
        <f>VLOOKUP($A439,[1]Intermediate!A:T,2)</f>
        <v>44427</v>
      </c>
      <c r="M439" t="str">
        <f t="shared" si="25"/>
        <v>BOTH</v>
      </c>
      <c r="N439" s="10">
        <f t="shared" si="26"/>
        <v>0.8</v>
      </c>
      <c r="O439" s="10">
        <f t="shared" si="26"/>
        <v>0.1</v>
      </c>
      <c r="P439" s="10">
        <f t="shared" si="26"/>
        <v>0.1</v>
      </c>
      <c r="Q439" s="11">
        <f t="shared" si="27"/>
        <v>33619</v>
      </c>
    </row>
    <row r="440" spans="1:17" ht="15" customHeight="1" x14ac:dyDescent="0.3">
      <c r="A440" s="5">
        <f>[1]Intermediate!A440</f>
        <v>2000049961</v>
      </c>
      <c r="B440" s="6">
        <f>VLOOKUP($D440,'[1]Counties Systems Crosswalk'!C:E,3)</f>
        <v>7</v>
      </c>
      <c r="C440" s="7" t="str">
        <f>VLOOKUP($A440,[1]Intermediate!A:T,3)</f>
        <v>ADTS OF ROCKINGHAM COUNTY</v>
      </c>
      <c r="D440" s="7">
        <f>VLOOKUP($C440,[1]Claims!A:B,2,FALSE)</f>
        <v>1001</v>
      </c>
      <c r="E440" t="str">
        <f>VLOOKUP($D440,'[1]Counties Systems Crosswalk'!C:D,2)</f>
        <v>Rockingham</v>
      </c>
      <c r="F440" t="str">
        <f>VLOOKUP($A440,[1]Intermediate!A:T,5)</f>
        <v>P2022_CAPITAL</v>
      </c>
      <c r="G440" s="8">
        <f>VLOOKUP($A440,[1]Intermediate!A:T,10)</f>
        <v>353700</v>
      </c>
      <c r="H440" s="8">
        <f>VLOOKUP($A440,[1]Intermediate!A:T,10)*[1]Intermediate!Q440/100</f>
        <v>282960</v>
      </c>
      <c r="I440" s="8">
        <f>VLOOKUP($A440,[1]Intermediate!A:T,10)*[1]Intermediate!R440/100</f>
        <v>35370</v>
      </c>
      <c r="J440" s="8">
        <f>VLOOKUP($A440,[1]Intermediate!A:T,10)*[1]Intermediate!S440/100</f>
        <v>35370</v>
      </c>
      <c r="K440" t="str">
        <f t="shared" si="24"/>
        <v>CAPITAL</v>
      </c>
      <c r="L440" s="9">
        <f>VLOOKUP($A440,[1]Intermediate!A:T,2)</f>
        <v>44427</v>
      </c>
      <c r="M440" t="str">
        <f t="shared" si="25"/>
        <v>BOTH</v>
      </c>
      <c r="N440" s="10">
        <f t="shared" si="26"/>
        <v>0.8</v>
      </c>
      <c r="O440" s="10">
        <f t="shared" si="26"/>
        <v>0.1</v>
      </c>
      <c r="P440" s="10">
        <f t="shared" si="26"/>
        <v>0.1</v>
      </c>
      <c r="Q440" s="11">
        <f t="shared" si="27"/>
        <v>353700</v>
      </c>
    </row>
    <row r="441" spans="1:17" ht="15" customHeight="1" x14ac:dyDescent="0.3">
      <c r="A441" s="5">
        <f>[1]Intermediate!A441</f>
        <v>2000049962</v>
      </c>
      <c r="B441" s="6">
        <f>VLOOKUP($D441,'[1]Counties Systems Crosswalk'!C:E,3)</f>
        <v>3</v>
      </c>
      <c r="C441" s="7" t="str">
        <f>VLOOKUP($A441,[1]Intermediate!A:T,3)</f>
        <v>PENDER ADULT SERVICES, INC.</v>
      </c>
      <c r="D441" s="7">
        <f>VLOOKUP($C441,[1]Claims!A:B,2,FALSE)</f>
        <v>1054</v>
      </c>
      <c r="E441" t="str">
        <f>VLOOKUP($D441,'[1]Counties Systems Crosswalk'!C:D,2)</f>
        <v>Pender</v>
      </c>
      <c r="F441" t="str">
        <f>VLOOKUP($A441,[1]Intermediate!A:T,5)</f>
        <v>P2022_CAPITAL</v>
      </c>
      <c r="G441" s="8">
        <f>VLOOKUP($A441,[1]Intermediate!A:T,10)</f>
        <v>21402</v>
      </c>
      <c r="H441" s="8">
        <f>VLOOKUP($A441,[1]Intermediate!A:T,10)*[1]Intermediate!Q441/100</f>
        <v>17121.599999999999</v>
      </c>
      <c r="I441" s="8">
        <f>VLOOKUP($A441,[1]Intermediate!A:T,10)*[1]Intermediate!R441/100</f>
        <v>2140.1999999999998</v>
      </c>
      <c r="J441" s="8">
        <f>VLOOKUP($A441,[1]Intermediate!A:T,10)*[1]Intermediate!S441/100</f>
        <v>2140.1999999999998</v>
      </c>
      <c r="K441" t="str">
        <f t="shared" si="24"/>
        <v>CAPITAL</v>
      </c>
      <c r="L441" s="9">
        <f>VLOOKUP($A441,[1]Intermediate!A:T,2)</f>
        <v>44427</v>
      </c>
      <c r="M441" t="str">
        <f t="shared" si="25"/>
        <v>BOTH</v>
      </c>
      <c r="N441" s="10">
        <f t="shared" si="26"/>
        <v>0.79999999999999993</v>
      </c>
      <c r="O441" s="10">
        <f t="shared" si="26"/>
        <v>9.9999999999999992E-2</v>
      </c>
      <c r="P441" s="10">
        <f t="shared" si="26"/>
        <v>9.9999999999999992E-2</v>
      </c>
      <c r="Q441" s="11">
        <f t="shared" si="27"/>
        <v>21402</v>
      </c>
    </row>
    <row r="442" spans="1:17" ht="15" customHeight="1" x14ac:dyDescent="0.3">
      <c r="A442" s="5">
        <f>[1]Intermediate!A442</f>
        <v>2000049963</v>
      </c>
      <c r="B442" s="6">
        <f>VLOOKUP($D442,'[1]Counties Systems Crosswalk'!C:E,3)</f>
        <v>3</v>
      </c>
      <c r="C442" s="7" t="str">
        <f>VLOOKUP($A442,[1]Intermediate!A:T,3)</f>
        <v>PENDER ADULT SERVICES, INC.</v>
      </c>
      <c r="D442" s="7">
        <f>VLOOKUP($C442,[1]Claims!A:B,2,FALSE)</f>
        <v>1054</v>
      </c>
      <c r="E442" t="str">
        <f>VLOOKUP($D442,'[1]Counties Systems Crosswalk'!C:D,2)</f>
        <v>Pender</v>
      </c>
      <c r="F442" t="str">
        <f>VLOOKUP($A442,[1]Intermediate!A:T,5)</f>
        <v>P2022_CAPITAL</v>
      </c>
      <c r="G442" s="8">
        <f>VLOOKUP($A442,[1]Intermediate!A:T,10)</f>
        <v>53100</v>
      </c>
      <c r="H442" s="8">
        <f>VLOOKUP($A442,[1]Intermediate!A:T,10)*[1]Intermediate!Q442/100</f>
        <v>42480</v>
      </c>
      <c r="I442" s="8">
        <f>VLOOKUP($A442,[1]Intermediate!A:T,10)*[1]Intermediate!R442/100</f>
        <v>5310</v>
      </c>
      <c r="J442" s="8">
        <f>VLOOKUP($A442,[1]Intermediate!A:T,10)*[1]Intermediate!S442/100</f>
        <v>5310</v>
      </c>
      <c r="K442" t="str">
        <f t="shared" si="24"/>
        <v>CAPITAL</v>
      </c>
      <c r="L442" s="9">
        <f>VLOOKUP($A442,[1]Intermediate!A:T,2)</f>
        <v>44427</v>
      </c>
      <c r="M442" t="str">
        <f t="shared" si="25"/>
        <v>BOTH</v>
      </c>
      <c r="N442" s="10">
        <f t="shared" si="26"/>
        <v>0.8</v>
      </c>
      <c r="O442" s="10">
        <f t="shared" si="26"/>
        <v>0.1</v>
      </c>
      <c r="P442" s="10">
        <f t="shared" si="26"/>
        <v>0.1</v>
      </c>
      <c r="Q442" s="11">
        <f t="shared" si="27"/>
        <v>53100</v>
      </c>
    </row>
    <row r="443" spans="1:17" ht="15" customHeight="1" x14ac:dyDescent="0.3">
      <c r="A443" s="5">
        <f>[1]Intermediate!A443</f>
        <v>2000049965</v>
      </c>
      <c r="B443" s="6" t="str">
        <f>VLOOKUP($D443,'[1]Counties Systems Crosswalk'!C:E,3)</f>
        <v>9, 11</v>
      </c>
      <c r="C443" s="7" t="str">
        <f>VLOOKUP($A443,[1]Intermediate!A:T,3)</f>
        <v>YADKIN VALLEY ECONOMIC</v>
      </c>
      <c r="D443" s="7">
        <f>VLOOKUP($C443,[1]Claims!A:B,2,FALSE)</f>
        <v>1075</v>
      </c>
      <c r="E443" t="str">
        <f>VLOOKUP($D443,'[1]Counties Systems Crosswalk'!C:D,2)</f>
        <v>Davie, Stokes, Surry, Yadkin</v>
      </c>
      <c r="F443" t="str">
        <f>VLOOKUP($A443,[1]Intermediate!A:T,5)</f>
        <v>P2022_CAPITAL</v>
      </c>
      <c r="G443" s="8">
        <f>VLOOKUP($A443,[1]Intermediate!A:T,10)</f>
        <v>4320</v>
      </c>
      <c r="H443" s="8">
        <f>VLOOKUP($A443,[1]Intermediate!A:T,10)*[1]Intermediate!Q443/100</f>
        <v>3456</v>
      </c>
      <c r="I443" s="8">
        <f>VLOOKUP($A443,[1]Intermediate!A:T,10)*[1]Intermediate!R443/100</f>
        <v>432</v>
      </c>
      <c r="J443" s="8">
        <f>VLOOKUP($A443,[1]Intermediate!A:T,10)*[1]Intermediate!S443/100</f>
        <v>432</v>
      </c>
      <c r="K443" t="str">
        <f t="shared" si="24"/>
        <v>CAPITAL</v>
      </c>
      <c r="L443" s="9">
        <f>VLOOKUP($A443,[1]Intermediate!A:T,2)</f>
        <v>44428</v>
      </c>
      <c r="M443" t="str">
        <f t="shared" si="25"/>
        <v>BOTH</v>
      </c>
      <c r="N443" s="10">
        <f t="shared" si="26"/>
        <v>0.8</v>
      </c>
      <c r="O443" s="10">
        <f t="shared" si="26"/>
        <v>0.1</v>
      </c>
      <c r="P443" s="10">
        <f t="shared" si="26"/>
        <v>0.1</v>
      </c>
      <c r="Q443" s="11">
        <f t="shared" si="27"/>
        <v>4320</v>
      </c>
    </row>
    <row r="444" spans="1:17" ht="15" customHeight="1" x14ac:dyDescent="0.3">
      <c r="A444" s="5">
        <f>[1]Intermediate!A444</f>
        <v>2000049966</v>
      </c>
      <c r="B444" s="6" t="str">
        <f>VLOOKUP($D444,'[1]Counties Systems Crosswalk'!C:E,3)</f>
        <v>9, 11</v>
      </c>
      <c r="C444" s="7" t="str">
        <f>VLOOKUP($A444,[1]Intermediate!A:T,3)</f>
        <v>YADKIN VALLEY ECONOMIC</v>
      </c>
      <c r="D444" s="7">
        <f>VLOOKUP($C444,[1]Claims!A:B,2,FALSE)</f>
        <v>1075</v>
      </c>
      <c r="E444" t="str">
        <f>VLOOKUP($D444,'[1]Counties Systems Crosswalk'!C:D,2)</f>
        <v>Davie, Stokes, Surry, Yadkin</v>
      </c>
      <c r="F444" t="str">
        <f>VLOOKUP($A444,[1]Intermediate!A:T,5)</f>
        <v>P2022_CAPITAL</v>
      </c>
      <c r="G444" s="8">
        <f>VLOOKUP($A444,[1]Intermediate!A:T,10)</f>
        <v>21916</v>
      </c>
      <c r="H444" s="8">
        <f>VLOOKUP($A444,[1]Intermediate!A:T,10)*[1]Intermediate!Q444/100</f>
        <v>17532.8</v>
      </c>
      <c r="I444" s="8">
        <f>VLOOKUP($A444,[1]Intermediate!A:T,10)*[1]Intermediate!R444/100</f>
        <v>2191.6</v>
      </c>
      <c r="J444" s="8">
        <f>VLOOKUP($A444,[1]Intermediate!A:T,10)*[1]Intermediate!S444/100</f>
        <v>2191.6</v>
      </c>
      <c r="K444" t="str">
        <f t="shared" si="24"/>
        <v>CAPITAL</v>
      </c>
      <c r="L444" s="9">
        <f>VLOOKUP($A444,[1]Intermediate!A:T,2)</f>
        <v>44428</v>
      </c>
      <c r="M444" t="str">
        <f t="shared" si="25"/>
        <v>BOTH</v>
      </c>
      <c r="N444" s="10">
        <f t="shared" si="26"/>
        <v>0.79999999999999993</v>
      </c>
      <c r="O444" s="10">
        <f t="shared" si="26"/>
        <v>9.9999999999999992E-2</v>
      </c>
      <c r="P444" s="10">
        <f t="shared" si="26"/>
        <v>9.9999999999999992E-2</v>
      </c>
      <c r="Q444" s="11">
        <f t="shared" si="27"/>
        <v>21915.999999999996</v>
      </c>
    </row>
    <row r="445" spans="1:17" ht="15" customHeight="1" x14ac:dyDescent="0.3">
      <c r="A445" s="5">
        <f>[1]Intermediate!A445</f>
        <v>2000049967</v>
      </c>
      <c r="B445" s="6" t="str">
        <f>VLOOKUP($D445,'[1]Counties Systems Crosswalk'!C:E,3)</f>
        <v>9, 11</v>
      </c>
      <c r="C445" s="7" t="str">
        <f>VLOOKUP($A445,[1]Intermediate!A:T,3)</f>
        <v>YADKIN VALLEY ECONOMIC</v>
      </c>
      <c r="D445" s="7">
        <f>VLOOKUP($C445,[1]Claims!A:B,2,FALSE)</f>
        <v>1075</v>
      </c>
      <c r="E445" t="str">
        <f>VLOOKUP($D445,'[1]Counties Systems Crosswalk'!C:D,2)</f>
        <v>Davie, Stokes, Surry, Yadkin</v>
      </c>
      <c r="F445" t="str">
        <f>VLOOKUP($A445,[1]Intermediate!A:T,5)</f>
        <v>P2022_CAPITAL</v>
      </c>
      <c r="G445" s="8">
        <f>VLOOKUP($A445,[1]Intermediate!A:T,10)</f>
        <v>485100</v>
      </c>
      <c r="H445" s="8">
        <f>VLOOKUP($A445,[1]Intermediate!A:T,10)*[1]Intermediate!Q445/100</f>
        <v>388080</v>
      </c>
      <c r="I445" s="8">
        <f>VLOOKUP($A445,[1]Intermediate!A:T,10)*[1]Intermediate!R445/100</f>
        <v>48510</v>
      </c>
      <c r="J445" s="8">
        <f>VLOOKUP($A445,[1]Intermediate!A:T,10)*[1]Intermediate!S445/100</f>
        <v>48510</v>
      </c>
      <c r="K445" t="str">
        <f t="shared" si="24"/>
        <v>CAPITAL</v>
      </c>
      <c r="L445" s="9">
        <f>VLOOKUP($A445,[1]Intermediate!A:T,2)</f>
        <v>44428</v>
      </c>
      <c r="M445" t="str">
        <f t="shared" si="25"/>
        <v>BOTH</v>
      </c>
      <c r="N445" s="10">
        <f t="shared" si="26"/>
        <v>0.8</v>
      </c>
      <c r="O445" s="10">
        <f t="shared" si="26"/>
        <v>0.1</v>
      </c>
      <c r="P445" s="10">
        <f t="shared" si="26"/>
        <v>0.1</v>
      </c>
      <c r="Q445" s="11">
        <f t="shared" si="27"/>
        <v>485100</v>
      </c>
    </row>
    <row r="446" spans="1:17" ht="15" customHeight="1" x14ac:dyDescent="0.3">
      <c r="A446" s="5">
        <f>[1]Intermediate!A446</f>
        <v>2000049968</v>
      </c>
      <c r="B446" s="6">
        <f>VLOOKUP($D446,'[1]Counties Systems Crosswalk'!C:E,3)</f>
        <v>4</v>
      </c>
      <c r="C446" s="7" t="str">
        <f>VLOOKUP($A446,[1]Intermediate!A:T,3)</f>
        <v>CITY OF WILSON</v>
      </c>
      <c r="D446" s="7">
        <f>VLOOKUP($C446,[1]Claims!A:B,2,FALSE)</f>
        <v>1020</v>
      </c>
      <c r="E446" t="str">
        <f>VLOOKUP($D446,'[1]Counties Systems Crosswalk'!C:D,2)</f>
        <v>Wilson</v>
      </c>
      <c r="F446" t="str">
        <f>VLOOKUP($A446,[1]Intermediate!A:T,5)</f>
        <v>P2022_5311_ADMIN</v>
      </c>
      <c r="G446" s="8">
        <f>VLOOKUP($A446,[1]Intermediate!A:T,10)</f>
        <v>308058</v>
      </c>
      <c r="H446" s="8">
        <f>VLOOKUP($A446,[1]Intermediate!A:T,10)*[1]Intermediate!Q446/100</f>
        <v>246446.4</v>
      </c>
      <c r="I446" s="8">
        <f>VLOOKUP($A446,[1]Intermediate!A:T,10)*[1]Intermediate!R446/100</f>
        <v>15402.9</v>
      </c>
      <c r="J446" s="8">
        <f>VLOOKUP($A446,[1]Intermediate!A:T,10)*[1]Intermediate!S446/100</f>
        <v>46208.7</v>
      </c>
      <c r="K446" t="str">
        <f t="shared" si="24"/>
        <v/>
      </c>
      <c r="L446" s="9">
        <f>VLOOKUP($A446,[1]Intermediate!A:T,2)</f>
        <v>44428</v>
      </c>
      <c r="M446" t="str">
        <f t="shared" si="25"/>
        <v>BOTH</v>
      </c>
      <c r="N446" s="10">
        <f t="shared" si="26"/>
        <v>0.79999999999999993</v>
      </c>
      <c r="O446" s="10">
        <f t="shared" si="26"/>
        <v>4.9999999999999996E-2</v>
      </c>
      <c r="P446" s="10">
        <f t="shared" si="26"/>
        <v>0.15</v>
      </c>
      <c r="Q446" s="11">
        <f t="shared" si="27"/>
        <v>308058</v>
      </c>
    </row>
    <row r="447" spans="1:17" ht="15" customHeight="1" x14ac:dyDescent="0.3">
      <c r="A447" s="5">
        <f>[1]Intermediate!A447</f>
        <v>2000049969</v>
      </c>
      <c r="B447" s="6">
        <f>VLOOKUP($D447,'[1]Counties Systems Crosswalk'!C:E,3)</f>
        <v>13</v>
      </c>
      <c r="C447" s="7" t="str">
        <f>VLOOKUP($A447,[1]Intermediate!A:T,3)</f>
        <v>RUTHERFORD COUNTY</v>
      </c>
      <c r="D447" s="7">
        <f>VLOOKUP($C447,[1]Claims!A:B,2,FALSE)</f>
        <v>1062</v>
      </c>
      <c r="E447" t="str">
        <f>VLOOKUP($D447,'[1]Counties Systems Crosswalk'!C:D,2)</f>
        <v>Rutherford</v>
      </c>
      <c r="F447" t="str">
        <f>VLOOKUP($A447,[1]Intermediate!A:T,5)</f>
        <v>P2022_CAPITAL</v>
      </c>
      <c r="G447" s="8">
        <f>VLOOKUP($A447,[1]Intermediate!A:T,10)</f>
        <v>124689</v>
      </c>
      <c r="H447" s="8">
        <f>VLOOKUP($A447,[1]Intermediate!A:T,10)*[1]Intermediate!Q447/100</f>
        <v>99751.2</v>
      </c>
      <c r="I447" s="8">
        <f>VLOOKUP($A447,[1]Intermediate!A:T,10)*[1]Intermediate!R447/100</f>
        <v>12468.9</v>
      </c>
      <c r="J447" s="8">
        <f>VLOOKUP($A447,[1]Intermediate!A:T,10)*[1]Intermediate!S447/100</f>
        <v>12468.9</v>
      </c>
      <c r="K447" t="str">
        <f t="shared" si="24"/>
        <v>CAPITAL</v>
      </c>
      <c r="L447" s="9">
        <f>VLOOKUP($A447,[1]Intermediate!A:T,2)</f>
        <v>44428</v>
      </c>
      <c r="M447" t="str">
        <f t="shared" si="25"/>
        <v>BOTH</v>
      </c>
      <c r="N447" s="10">
        <f t="shared" si="26"/>
        <v>0.79999999999999993</v>
      </c>
      <c r="O447" s="10">
        <f t="shared" si="26"/>
        <v>9.9999999999999992E-2</v>
      </c>
      <c r="P447" s="10">
        <f t="shared" si="26"/>
        <v>9.9999999999999992E-2</v>
      </c>
      <c r="Q447" s="11">
        <f t="shared" si="27"/>
        <v>124688.99999999999</v>
      </c>
    </row>
    <row r="448" spans="1:17" ht="15" customHeight="1" x14ac:dyDescent="0.3">
      <c r="A448" s="5">
        <f>[1]Intermediate!A448</f>
        <v>2000049972</v>
      </c>
      <c r="B448" s="6">
        <f>VLOOKUP($D448,'[1]Counties Systems Crosswalk'!C:E,3)</f>
        <v>4</v>
      </c>
      <c r="C448" s="7" t="str">
        <f>VLOOKUP($A448,[1]Intermediate!A:T,3)</f>
        <v>CITY OF WILSON</v>
      </c>
      <c r="D448" s="7">
        <f>VLOOKUP($C448,[1]Claims!A:B,2,FALSE)</f>
        <v>1020</v>
      </c>
      <c r="E448" t="str">
        <f>VLOOKUP($D448,'[1]Counties Systems Crosswalk'!C:D,2)</f>
        <v>Wilson</v>
      </c>
      <c r="F448" t="str">
        <f>VLOOKUP($A448,[1]Intermediate!A:T,5)</f>
        <v>P2022_CAPITAL</v>
      </c>
      <c r="G448" s="8">
        <f>VLOOKUP($A448,[1]Intermediate!A:T,10)</f>
        <v>165150</v>
      </c>
      <c r="H448" s="8">
        <f>VLOOKUP($A448,[1]Intermediate!A:T,10)*[1]Intermediate!Q448/100</f>
        <v>132120</v>
      </c>
      <c r="I448" s="8">
        <f>VLOOKUP($A448,[1]Intermediate!A:T,10)*[1]Intermediate!R448/100</f>
        <v>16515</v>
      </c>
      <c r="J448" s="8">
        <f>VLOOKUP($A448,[1]Intermediate!A:T,10)*[1]Intermediate!S448/100</f>
        <v>16515</v>
      </c>
      <c r="K448" t="str">
        <f t="shared" si="24"/>
        <v>CAPITAL</v>
      </c>
      <c r="L448" s="9">
        <f>VLOOKUP($A448,[1]Intermediate!A:T,2)</f>
        <v>44428</v>
      </c>
      <c r="M448" t="str">
        <f t="shared" si="25"/>
        <v>BOTH</v>
      </c>
      <c r="N448" s="10">
        <f t="shared" si="26"/>
        <v>0.8</v>
      </c>
      <c r="O448" s="10">
        <f t="shared" si="26"/>
        <v>0.1</v>
      </c>
      <c r="P448" s="10">
        <f t="shared" si="26"/>
        <v>0.1</v>
      </c>
      <c r="Q448" s="11">
        <f t="shared" si="27"/>
        <v>165150</v>
      </c>
    </row>
    <row r="449" spans="1:17" ht="15" customHeight="1" x14ac:dyDescent="0.3">
      <c r="A449" s="5">
        <f>[1]Intermediate!A449</f>
        <v>2000049973</v>
      </c>
      <c r="B449" s="6">
        <f>VLOOKUP($D449,'[1]Counties Systems Crosswalk'!C:E,3)</f>
        <v>9</v>
      </c>
      <c r="C449" s="7" t="str">
        <f>VLOOKUP($A449,[1]Intermediate!A:T,3)</f>
        <v>DAVIDSON COUNTY</v>
      </c>
      <c r="D449" s="7">
        <f>VLOOKUP($C449,[1]Claims!A:B,2,FALSE)</f>
        <v>1027</v>
      </c>
      <c r="E449" t="str">
        <f>VLOOKUP($D449,'[1]Counties Systems Crosswalk'!C:D,2)</f>
        <v>Davidson</v>
      </c>
      <c r="F449" t="str">
        <f>VLOOKUP($A449,[1]Intermediate!A:T,5)</f>
        <v>P2022_CAPITAL</v>
      </c>
      <c r="G449" s="8">
        <f>VLOOKUP($A449,[1]Intermediate!A:T,10)</f>
        <v>70038</v>
      </c>
      <c r="H449" s="8">
        <f>VLOOKUP($A449,[1]Intermediate!A:T,10)*[1]Intermediate!Q449/100</f>
        <v>56030.400000000001</v>
      </c>
      <c r="I449" s="8">
        <f>VLOOKUP($A449,[1]Intermediate!A:T,10)*[1]Intermediate!R449/100</f>
        <v>7003.8</v>
      </c>
      <c r="J449" s="8">
        <f>VLOOKUP($A449,[1]Intermediate!A:T,10)*[1]Intermediate!S449/100</f>
        <v>7003.8</v>
      </c>
      <c r="K449" t="str">
        <f t="shared" si="24"/>
        <v>CAPITAL</v>
      </c>
      <c r="L449" s="9">
        <f>VLOOKUP($A449,[1]Intermediate!A:T,2)</f>
        <v>44428</v>
      </c>
      <c r="M449" t="str">
        <f t="shared" si="25"/>
        <v>BOTH</v>
      </c>
      <c r="N449" s="10">
        <f t="shared" si="26"/>
        <v>0.8</v>
      </c>
      <c r="O449" s="10">
        <f t="shared" si="26"/>
        <v>0.1</v>
      </c>
      <c r="P449" s="10">
        <f t="shared" si="26"/>
        <v>0.1</v>
      </c>
      <c r="Q449" s="11">
        <f t="shared" si="27"/>
        <v>70038</v>
      </c>
    </row>
    <row r="450" spans="1:17" ht="15" customHeight="1" x14ac:dyDescent="0.3">
      <c r="A450" s="5">
        <f>[1]Intermediate!A450</f>
        <v>2000049974</v>
      </c>
      <c r="B450" s="6">
        <f>VLOOKUP($D450,'[1]Counties Systems Crosswalk'!C:E,3)</f>
        <v>7</v>
      </c>
      <c r="C450" s="7" t="str">
        <f>VLOOKUP($A450,[1]Intermediate!A:T,3)</f>
        <v>ALAMANCE COUNTY TRANSPORTATION</v>
      </c>
      <c r="D450" s="7">
        <f>VLOOKUP($C450,[1]Claims!A:B,2,FALSE)</f>
        <v>1002</v>
      </c>
      <c r="E450" t="str">
        <f>VLOOKUP($D450,'[1]Counties Systems Crosswalk'!C:D,2)</f>
        <v>Alamance</v>
      </c>
      <c r="F450" t="str">
        <f>VLOOKUP($A450,[1]Intermediate!A:T,5)</f>
        <v>P2022_CAPITAL</v>
      </c>
      <c r="G450" s="8">
        <f>VLOOKUP($A450,[1]Intermediate!A:T,10)</f>
        <v>14320</v>
      </c>
      <c r="H450" s="8">
        <f>VLOOKUP($A450,[1]Intermediate!A:T,10)*[1]Intermediate!Q450/100</f>
        <v>11456</v>
      </c>
      <c r="I450" s="8">
        <f>VLOOKUP($A450,[1]Intermediate!A:T,10)*[1]Intermediate!R450/100</f>
        <v>1432</v>
      </c>
      <c r="J450" s="8">
        <f>VLOOKUP($A450,[1]Intermediate!A:T,10)*[1]Intermediate!S450/100</f>
        <v>1432</v>
      </c>
      <c r="K450" t="str">
        <f t="shared" si="24"/>
        <v>CAPITAL</v>
      </c>
      <c r="L450" s="9">
        <f>VLOOKUP($A450,[1]Intermediate!A:T,2)</f>
        <v>44428</v>
      </c>
      <c r="M450" t="str">
        <f t="shared" si="25"/>
        <v>BOTH</v>
      </c>
      <c r="N450" s="10">
        <f t="shared" si="26"/>
        <v>0.8</v>
      </c>
      <c r="O450" s="10">
        <f t="shared" si="26"/>
        <v>0.1</v>
      </c>
      <c r="P450" s="10">
        <f t="shared" si="26"/>
        <v>0.1</v>
      </c>
      <c r="Q450" s="11">
        <f t="shared" si="27"/>
        <v>14320</v>
      </c>
    </row>
    <row r="451" spans="1:17" ht="15" customHeight="1" x14ac:dyDescent="0.3">
      <c r="A451" s="5">
        <f>[1]Intermediate!A451</f>
        <v>2000049975</v>
      </c>
      <c r="B451" s="6">
        <f>VLOOKUP($D451,'[1]Counties Systems Crosswalk'!C:E,3)</f>
        <v>7</v>
      </c>
      <c r="C451" s="7" t="str">
        <f>VLOOKUP($A451,[1]Intermediate!A:T,3)</f>
        <v>ALAMANCE COUNTY TRANSPORTATION</v>
      </c>
      <c r="D451" s="7">
        <f>VLOOKUP($C451,[1]Claims!A:B,2,FALSE)</f>
        <v>1002</v>
      </c>
      <c r="E451" t="str">
        <f>VLOOKUP($D451,'[1]Counties Systems Crosswalk'!C:D,2)</f>
        <v>Alamance</v>
      </c>
      <c r="F451" t="str">
        <f>VLOOKUP($A451,[1]Intermediate!A:T,5)</f>
        <v>P2022_CAPITAL</v>
      </c>
      <c r="G451" s="8">
        <f>VLOOKUP($A451,[1]Intermediate!A:T,10)</f>
        <v>140310</v>
      </c>
      <c r="H451" s="8">
        <f>VLOOKUP($A451,[1]Intermediate!A:T,10)*[1]Intermediate!Q451/100</f>
        <v>112248</v>
      </c>
      <c r="I451" s="8">
        <f>VLOOKUP($A451,[1]Intermediate!A:T,10)*[1]Intermediate!R451/100</f>
        <v>14031</v>
      </c>
      <c r="J451" s="8">
        <f>VLOOKUP($A451,[1]Intermediate!A:T,10)*[1]Intermediate!S451/100</f>
        <v>14031</v>
      </c>
      <c r="K451" t="str">
        <f t="shared" ref="K451:K514" si="28">IF(COUNTIF(F451, "*CAPITAL*"),"CAPITAL", IF(COUNTIF(F451, "*OPER*"),"OPERATING",""))</f>
        <v>CAPITAL</v>
      </c>
      <c r="L451" s="9">
        <f>VLOOKUP($A451,[1]Intermediate!A:T,2)</f>
        <v>44428</v>
      </c>
      <c r="M451" t="str">
        <f t="shared" ref="M451:M514" si="29">IF(AND(H451&gt;0,I451&gt;0),"BOTH",IF(H451&gt;0,"FEDERAL",IF(G451=0,"","STATE")))</f>
        <v>BOTH</v>
      </c>
      <c r="N451" s="10">
        <f t="shared" ref="N451:P514" si="30">H451/$G451</f>
        <v>0.8</v>
      </c>
      <c r="O451" s="10">
        <f t="shared" si="30"/>
        <v>0.1</v>
      </c>
      <c r="P451" s="10">
        <f t="shared" si="30"/>
        <v>0.1</v>
      </c>
      <c r="Q451" s="11">
        <f t="shared" ref="Q451:Q514" si="31">SUM(H451:J451)</f>
        <v>140310</v>
      </c>
    </row>
    <row r="452" spans="1:17" ht="15" customHeight="1" x14ac:dyDescent="0.3">
      <c r="A452" s="5">
        <f>[1]Intermediate!A452</f>
        <v>2000049976</v>
      </c>
      <c r="B452" s="6">
        <f>VLOOKUP($D452,'[1]Counties Systems Crosswalk'!C:E,3)</f>
        <v>10</v>
      </c>
      <c r="C452" s="7" t="str">
        <f>VLOOKUP($A452,[1]Intermediate!A:T,3)</f>
        <v>UNION COUNTY</v>
      </c>
      <c r="D452" s="7">
        <f>VLOOKUP($C452,[1]Claims!A:B,2,FALSE)</f>
        <v>1069</v>
      </c>
      <c r="E452" t="str">
        <f>VLOOKUP($D452,'[1]Counties Systems Crosswalk'!C:D,2)</f>
        <v>Union</v>
      </c>
      <c r="F452" t="str">
        <f>VLOOKUP($A452,[1]Intermediate!A:T,5)</f>
        <v>P2022_CAPITAL</v>
      </c>
      <c r="G452" s="8">
        <f>VLOOKUP($A452,[1]Intermediate!A:T,10)</f>
        <v>170640</v>
      </c>
      <c r="H452" s="8">
        <f>VLOOKUP($A452,[1]Intermediate!A:T,10)*[1]Intermediate!Q452/100</f>
        <v>136512</v>
      </c>
      <c r="I452" s="8">
        <f>VLOOKUP($A452,[1]Intermediate!A:T,10)*[1]Intermediate!R452/100</f>
        <v>17064</v>
      </c>
      <c r="J452" s="8">
        <f>VLOOKUP($A452,[1]Intermediate!A:T,10)*[1]Intermediate!S452/100</f>
        <v>17064</v>
      </c>
      <c r="K452" t="str">
        <f t="shared" si="28"/>
        <v>CAPITAL</v>
      </c>
      <c r="L452" s="9">
        <f>VLOOKUP($A452,[1]Intermediate!A:T,2)</f>
        <v>44428</v>
      </c>
      <c r="M452" t="str">
        <f t="shared" si="29"/>
        <v>BOTH</v>
      </c>
      <c r="N452" s="10">
        <f t="shared" si="30"/>
        <v>0.8</v>
      </c>
      <c r="O452" s="10">
        <f t="shared" si="30"/>
        <v>0.1</v>
      </c>
      <c r="P452" s="10">
        <f t="shared" si="30"/>
        <v>0.1</v>
      </c>
      <c r="Q452" s="11">
        <f t="shared" si="31"/>
        <v>170640</v>
      </c>
    </row>
    <row r="453" spans="1:17" ht="15" customHeight="1" x14ac:dyDescent="0.3">
      <c r="A453" s="5">
        <f>[1]Intermediate!A453</f>
        <v>2000049977</v>
      </c>
      <c r="B453" s="6">
        <f>VLOOKUP($D453,'[1]Counties Systems Crosswalk'!C:E,3)</f>
        <v>2</v>
      </c>
      <c r="C453" s="7" t="str">
        <f>VLOOKUP($A453,[1]Intermediate!A:T,3)</f>
        <v>CRAVEN COUNTY</v>
      </c>
      <c r="D453" s="7">
        <f>VLOOKUP($C453,[1]Claims!A:B,2,FALSE)</f>
        <v>1024</v>
      </c>
      <c r="E453" t="str">
        <f>VLOOKUP($D453,'[1]Counties Systems Crosswalk'!C:D,2)</f>
        <v>Craven, Jones, Pamlico</v>
      </c>
      <c r="F453" t="str">
        <f>VLOOKUP($A453,[1]Intermediate!A:T,5)</f>
        <v>P2022_CAPITAL</v>
      </c>
      <c r="G453" s="8">
        <f>VLOOKUP($A453,[1]Intermediate!A:T,10)</f>
        <v>117000</v>
      </c>
      <c r="H453" s="8">
        <f>VLOOKUP($A453,[1]Intermediate!A:T,10)*[1]Intermediate!Q453/100</f>
        <v>93600</v>
      </c>
      <c r="I453" s="8">
        <f>VLOOKUP($A453,[1]Intermediate!A:T,10)*[1]Intermediate!R453/100</f>
        <v>11700</v>
      </c>
      <c r="J453" s="8">
        <f>VLOOKUP($A453,[1]Intermediate!A:T,10)*[1]Intermediate!S453/100</f>
        <v>11700</v>
      </c>
      <c r="K453" t="str">
        <f t="shared" si="28"/>
        <v>CAPITAL</v>
      </c>
      <c r="L453" s="9">
        <f>VLOOKUP($A453,[1]Intermediate!A:T,2)</f>
        <v>44428</v>
      </c>
      <c r="M453" t="str">
        <f t="shared" si="29"/>
        <v>BOTH</v>
      </c>
      <c r="N453" s="10">
        <f t="shared" si="30"/>
        <v>0.8</v>
      </c>
      <c r="O453" s="10">
        <f t="shared" si="30"/>
        <v>0.1</v>
      </c>
      <c r="P453" s="10">
        <f t="shared" si="30"/>
        <v>0.1</v>
      </c>
      <c r="Q453" s="11">
        <f t="shared" si="31"/>
        <v>117000</v>
      </c>
    </row>
    <row r="454" spans="1:17" ht="15" customHeight="1" x14ac:dyDescent="0.3">
      <c r="A454" s="5">
        <f>[1]Intermediate!A454</f>
        <v>2000049978</v>
      </c>
      <c r="B454" s="6">
        <f>VLOOKUP($D454,'[1]Counties Systems Crosswalk'!C:E,3)</f>
        <v>13</v>
      </c>
      <c r="C454" s="7" t="str">
        <f>VLOOKUP($A454,[1]Intermediate!A:T,3)</f>
        <v>COUNTY OF MCDOWELL</v>
      </c>
      <c r="D454" s="7">
        <f>VLOOKUP($C454,[1]Claims!A:B,2,FALSE)</f>
        <v>1047</v>
      </c>
      <c r="E454" t="str">
        <f>VLOOKUP($D454,'[1]Counties Systems Crosswalk'!C:D,2)</f>
        <v>McDowell</v>
      </c>
      <c r="F454" t="str">
        <f>VLOOKUP($A454,[1]Intermediate!A:T,5)</f>
        <v>P2022_CAPITAL</v>
      </c>
      <c r="G454" s="8">
        <f>VLOOKUP($A454,[1]Intermediate!A:T,10)</f>
        <v>216000</v>
      </c>
      <c r="H454" s="8">
        <f>VLOOKUP($A454,[1]Intermediate!A:T,10)*[1]Intermediate!Q454/100</f>
        <v>172800</v>
      </c>
      <c r="I454" s="8">
        <f>VLOOKUP($A454,[1]Intermediate!A:T,10)*[1]Intermediate!R454/100</f>
        <v>21600</v>
      </c>
      <c r="J454" s="8">
        <f>VLOOKUP($A454,[1]Intermediate!A:T,10)*[1]Intermediate!S454/100</f>
        <v>21600</v>
      </c>
      <c r="K454" t="str">
        <f t="shared" si="28"/>
        <v>CAPITAL</v>
      </c>
      <c r="L454" s="9">
        <f>VLOOKUP($A454,[1]Intermediate!A:T,2)</f>
        <v>44428</v>
      </c>
      <c r="M454" t="str">
        <f t="shared" si="29"/>
        <v>BOTH</v>
      </c>
      <c r="N454" s="10">
        <f t="shared" si="30"/>
        <v>0.8</v>
      </c>
      <c r="O454" s="10">
        <f t="shared" si="30"/>
        <v>0.1</v>
      </c>
      <c r="P454" s="10">
        <f t="shared" si="30"/>
        <v>0.1</v>
      </c>
      <c r="Q454" s="11">
        <f t="shared" si="31"/>
        <v>216000</v>
      </c>
    </row>
    <row r="455" spans="1:17" ht="15" customHeight="1" x14ac:dyDescent="0.3">
      <c r="A455" s="5">
        <f>[1]Intermediate!A455</f>
        <v>2000049990</v>
      </c>
      <c r="B455" s="6">
        <f>VLOOKUP($D455,'[1]Counties Systems Crosswalk'!C:E,3)</f>
        <v>4</v>
      </c>
      <c r="C455" s="7" t="str">
        <f>VLOOKUP($A455,[1]Intermediate!A:T,3)</f>
        <v>CITY OF WILSON</v>
      </c>
      <c r="D455" s="7">
        <f>VLOOKUP($C455,[1]Claims!A:B,2,FALSE)</f>
        <v>1020</v>
      </c>
      <c r="E455" t="str">
        <f>VLOOKUP($D455,'[1]Counties Systems Crosswalk'!C:D,2)</f>
        <v>Wilson</v>
      </c>
      <c r="F455" t="str">
        <f>VLOOKUP($A455,[1]Intermediate!A:T,5)</f>
        <v>P2022_CAPITAL</v>
      </c>
      <c r="G455" s="8">
        <f>VLOOKUP($A455,[1]Intermediate!A:T,10)</f>
        <v>2070</v>
      </c>
      <c r="H455" s="8">
        <f>VLOOKUP($A455,[1]Intermediate!A:T,10)*[1]Intermediate!Q455/100</f>
        <v>1656</v>
      </c>
      <c r="I455" s="8">
        <f>VLOOKUP($A455,[1]Intermediate!A:T,10)*[1]Intermediate!R455/100</f>
        <v>207</v>
      </c>
      <c r="J455" s="8">
        <f>VLOOKUP($A455,[1]Intermediate!A:T,10)*[1]Intermediate!S455/100</f>
        <v>207</v>
      </c>
      <c r="K455" t="str">
        <f t="shared" si="28"/>
        <v>CAPITAL</v>
      </c>
      <c r="L455" s="9">
        <f>VLOOKUP($A455,[1]Intermediate!A:T,2)</f>
        <v>44428</v>
      </c>
      <c r="M455" t="str">
        <f t="shared" si="29"/>
        <v>BOTH</v>
      </c>
      <c r="N455" s="10">
        <f t="shared" si="30"/>
        <v>0.8</v>
      </c>
      <c r="O455" s="10">
        <f t="shared" si="30"/>
        <v>0.1</v>
      </c>
      <c r="P455" s="10">
        <f t="shared" si="30"/>
        <v>0.1</v>
      </c>
      <c r="Q455" s="11">
        <f t="shared" si="31"/>
        <v>2070</v>
      </c>
    </row>
    <row r="456" spans="1:17" ht="15" customHeight="1" x14ac:dyDescent="0.3">
      <c r="A456" s="5">
        <f>[1]Intermediate!A456</f>
        <v>2000050222</v>
      </c>
      <c r="B456" s="6">
        <f>VLOOKUP($D456,'[1]Counties Systems Crosswalk'!C:E,3)</f>
        <v>12</v>
      </c>
      <c r="C456" s="7" t="str">
        <f>VLOOKUP($A456,[1]Intermediate!A:T,3)</f>
        <v>LINCOLN COUNTY</v>
      </c>
      <c r="D456" s="7">
        <f>VLOOKUP($C456,[1]Claims!A:B,2,FALSE)</f>
        <v>1043</v>
      </c>
      <c r="E456" t="str">
        <f>VLOOKUP($D456,'[1]Counties Systems Crosswalk'!C:D,2)</f>
        <v>Lincoln</v>
      </c>
      <c r="F456" t="str">
        <f>VLOOKUP($A456,[1]Intermediate!A:T,5)</f>
        <v>P2022_CAPITAL</v>
      </c>
      <c r="G456" s="8">
        <f>VLOOKUP($A456,[1]Intermediate!A:T,10)</f>
        <v>11008</v>
      </c>
      <c r="H456" s="8">
        <f>VLOOKUP($A456,[1]Intermediate!A:T,10)*[1]Intermediate!Q456/100</f>
        <v>8806.4</v>
      </c>
      <c r="I456" s="8">
        <f>VLOOKUP($A456,[1]Intermediate!A:T,10)*[1]Intermediate!R456/100</f>
        <v>1100.8</v>
      </c>
      <c r="J456" s="8">
        <f>VLOOKUP($A456,[1]Intermediate!A:T,10)*[1]Intermediate!S456/100</f>
        <v>1100.8</v>
      </c>
      <c r="K456" t="str">
        <f t="shared" si="28"/>
        <v>CAPITAL</v>
      </c>
      <c r="L456" s="9">
        <f>VLOOKUP($A456,[1]Intermediate!A:T,2)</f>
        <v>44434</v>
      </c>
      <c r="M456" t="str">
        <f t="shared" si="29"/>
        <v>BOTH</v>
      </c>
      <c r="N456" s="10">
        <f t="shared" si="30"/>
        <v>0.79999999999999993</v>
      </c>
      <c r="O456" s="10">
        <f t="shared" si="30"/>
        <v>9.9999999999999992E-2</v>
      </c>
      <c r="P456" s="10">
        <f t="shared" si="30"/>
        <v>9.9999999999999992E-2</v>
      </c>
      <c r="Q456" s="11">
        <f t="shared" si="31"/>
        <v>11007.999999999998</v>
      </c>
    </row>
    <row r="457" spans="1:17" ht="15" customHeight="1" x14ac:dyDescent="0.3">
      <c r="A457" s="5">
        <f>[1]Intermediate!A457</f>
        <v>2000050223</v>
      </c>
      <c r="B457" s="6">
        <f>VLOOKUP($D457,'[1]Counties Systems Crosswalk'!C:E,3)</f>
        <v>12</v>
      </c>
      <c r="C457" s="7" t="str">
        <f>VLOOKUP($A457,[1]Intermediate!A:T,3)</f>
        <v>LINCOLN COUNTY</v>
      </c>
      <c r="D457" s="7">
        <f>VLOOKUP($C457,[1]Claims!A:B,2,FALSE)</f>
        <v>1043</v>
      </c>
      <c r="E457" t="str">
        <f>VLOOKUP($D457,'[1]Counties Systems Crosswalk'!C:D,2)</f>
        <v>Lincoln</v>
      </c>
      <c r="F457" t="str">
        <f>VLOOKUP($A457,[1]Intermediate!A:T,5)</f>
        <v>P2022_CAPITAL</v>
      </c>
      <c r="G457" s="8">
        <f>VLOOKUP($A457,[1]Intermediate!A:T,10)</f>
        <v>356928</v>
      </c>
      <c r="H457" s="8">
        <f>VLOOKUP($A457,[1]Intermediate!A:T,10)*[1]Intermediate!Q457/100</f>
        <v>285542.40000000002</v>
      </c>
      <c r="I457" s="8">
        <f>VLOOKUP($A457,[1]Intermediate!A:T,10)*[1]Intermediate!R457/100</f>
        <v>35692.800000000003</v>
      </c>
      <c r="J457" s="8">
        <f>VLOOKUP($A457,[1]Intermediate!A:T,10)*[1]Intermediate!S457/100</f>
        <v>35692.800000000003</v>
      </c>
      <c r="K457" t="str">
        <f t="shared" si="28"/>
        <v>CAPITAL</v>
      </c>
      <c r="L457" s="9">
        <f>VLOOKUP($A457,[1]Intermediate!A:T,2)</f>
        <v>44434</v>
      </c>
      <c r="M457" t="str">
        <f t="shared" si="29"/>
        <v>BOTH</v>
      </c>
      <c r="N457" s="10">
        <f t="shared" si="30"/>
        <v>0.8</v>
      </c>
      <c r="O457" s="10">
        <f t="shared" si="30"/>
        <v>0.1</v>
      </c>
      <c r="P457" s="10">
        <f t="shared" si="30"/>
        <v>0.1</v>
      </c>
      <c r="Q457" s="11">
        <f t="shared" si="31"/>
        <v>356928</v>
      </c>
    </row>
    <row r="458" spans="1:17" ht="15" customHeight="1" x14ac:dyDescent="0.3">
      <c r="A458" s="5">
        <f>[1]Intermediate!A458</f>
        <v>2000050224</v>
      </c>
      <c r="B458" s="6">
        <f>VLOOKUP($D458,'[1]Counties Systems Crosswalk'!C:E,3)</f>
        <v>5</v>
      </c>
      <c r="C458" s="7" t="str">
        <f>VLOOKUP($A458,[1]Intermediate!A:T,3)</f>
        <v>KERR AREA TRANSPORTATION</v>
      </c>
      <c r="D458" s="7">
        <f>VLOOKUP($C458,[1]Claims!A:B,2,FALSE)</f>
        <v>1040</v>
      </c>
      <c r="E458" t="str">
        <f>VLOOKUP($D458,'[1]Counties Systems Crosswalk'!C:D,2)</f>
        <v>Franklin, Granville, Vance, Warren</v>
      </c>
      <c r="F458" t="str">
        <f>VLOOKUP($A458,[1]Intermediate!A:T,5)</f>
        <v>P2022_CAPITAL</v>
      </c>
      <c r="G458" s="8">
        <f>VLOOKUP($A458,[1]Intermediate!A:T,10)</f>
        <v>447502</v>
      </c>
      <c r="H458" s="8">
        <f>VLOOKUP($A458,[1]Intermediate!A:T,10)*[1]Intermediate!Q458/100</f>
        <v>358001.6</v>
      </c>
      <c r="I458" s="8">
        <f>VLOOKUP($A458,[1]Intermediate!A:T,10)*[1]Intermediate!R458/100</f>
        <v>44750.2</v>
      </c>
      <c r="J458" s="8">
        <f>VLOOKUP($A458,[1]Intermediate!A:T,10)*[1]Intermediate!S458/100</f>
        <v>44750.2</v>
      </c>
      <c r="K458" t="str">
        <f t="shared" si="28"/>
        <v>CAPITAL</v>
      </c>
      <c r="L458" s="9">
        <f>VLOOKUP($A458,[1]Intermediate!A:T,2)</f>
        <v>44434</v>
      </c>
      <c r="M458" t="str">
        <f t="shared" si="29"/>
        <v>BOTH</v>
      </c>
      <c r="N458" s="10">
        <f t="shared" si="30"/>
        <v>0.79999999999999993</v>
      </c>
      <c r="O458" s="10">
        <f t="shared" si="30"/>
        <v>9.9999999999999992E-2</v>
      </c>
      <c r="P458" s="10">
        <f t="shared" si="30"/>
        <v>9.9999999999999992E-2</v>
      </c>
      <c r="Q458" s="11">
        <f t="shared" si="31"/>
        <v>447502</v>
      </c>
    </row>
    <row r="459" spans="1:17" ht="15" customHeight="1" x14ac:dyDescent="0.3">
      <c r="A459" s="5">
        <f>[1]Intermediate!A459</f>
        <v>2000050225</v>
      </c>
      <c r="B459" s="6">
        <f>VLOOKUP($D459,'[1]Counties Systems Crosswalk'!C:E,3)</f>
        <v>7</v>
      </c>
      <c r="C459" s="7" t="str">
        <f>VLOOKUP($A459,[1]Intermediate!A:T,3)</f>
        <v>ORANGE COUNTY</v>
      </c>
      <c r="D459" s="7">
        <f>VLOOKUP($C459,[1]Claims!A:B,2,FALSE)</f>
        <v>1052</v>
      </c>
      <c r="E459" t="str">
        <f>VLOOKUP($D459,'[1]Counties Systems Crosswalk'!C:D,2)</f>
        <v>Orange</v>
      </c>
      <c r="F459" t="str">
        <f>VLOOKUP($A459,[1]Intermediate!A:T,5)</f>
        <v>P2022_CAPITAL</v>
      </c>
      <c r="G459" s="8">
        <f>VLOOKUP($A459,[1]Intermediate!A:T,10)</f>
        <v>90000</v>
      </c>
      <c r="H459" s="8">
        <f>VLOOKUP($A459,[1]Intermediate!A:T,10)*[1]Intermediate!Q459/100</f>
        <v>72000</v>
      </c>
      <c r="I459" s="8">
        <f>VLOOKUP($A459,[1]Intermediate!A:T,10)*[1]Intermediate!R459/100</f>
        <v>9000</v>
      </c>
      <c r="J459" s="8">
        <f>VLOOKUP($A459,[1]Intermediate!A:T,10)*[1]Intermediate!S459/100</f>
        <v>9000</v>
      </c>
      <c r="K459" t="str">
        <f t="shared" si="28"/>
        <v>CAPITAL</v>
      </c>
      <c r="L459" s="9">
        <f>VLOOKUP($A459,[1]Intermediate!A:T,2)</f>
        <v>44434</v>
      </c>
      <c r="M459" t="str">
        <f t="shared" si="29"/>
        <v>BOTH</v>
      </c>
      <c r="N459" s="10">
        <f t="shared" si="30"/>
        <v>0.8</v>
      </c>
      <c r="O459" s="10">
        <f t="shared" si="30"/>
        <v>0.1</v>
      </c>
      <c r="P459" s="10">
        <f t="shared" si="30"/>
        <v>0.1</v>
      </c>
      <c r="Q459" s="11">
        <f t="shared" si="31"/>
        <v>90000</v>
      </c>
    </row>
    <row r="460" spans="1:17" ht="15" customHeight="1" x14ac:dyDescent="0.3">
      <c r="A460" s="5">
        <f>[1]Intermediate!A460</f>
        <v>2000050226</v>
      </c>
      <c r="B460" s="6">
        <f>VLOOKUP($D460,'[1]Counties Systems Crosswalk'!C:E,3)</f>
        <v>7</v>
      </c>
      <c r="C460" s="7" t="str">
        <f>VLOOKUP($A460,[1]Intermediate!A:T,3)</f>
        <v>ORANGE COUNTY</v>
      </c>
      <c r="D460" s="7">
        <f>VLOOKUP($C460,[1]Claims!A:B,2,FALSE)</f>
        <v>1052</v>
      </c>
      <c r="E460" t="str">
        <f>VLOOKUP($D460,'[1]Counties Systems Crosswalk'!C:D,2)</f>
        <v>Orange</v>
      </c>
      <c r="F460" t="str">
        <f>VLOOKUP($A460,[1]Intermediate!A:T,5)</f>
        <v>P2022_CAPITAL</v>
      </c>
      <c r="G460" s="8">
        <f>VLOOKUP($A460,[1]Intermediate!A:T,10)</f>
        <v>42480</v>
      </c>
      <c r="H460" s="8">
        <f>VLOOKUP($A460,[1]Intermediate!A:T,10)*[1]Intermediate!Q460/100</f>
        <v>33984</v>
      </c>
      <c r="I460" s="8">
        <f>VLOOKUP($A460,[1]Intermediate!A:T,10)*[1]Intermediate!R460/100</f>
        <v>4248</v>
      </c>
      <c r="J460" s="8">
        <f>VLOOKUP($A460,[1]Intermediate!A:T,10)*[1]Intermediate!S460/100</f>
        <v>4248</v>
      </c>
      <c r="K460" t="str">
        <f t="shared" si="28"/>
        <v>CAPITAL</v>
      </c>
      <c r="L460" s="9">
        <f>VLOOKUP($A460,[1]Intermediate!A:T,2)</f>
        <v>44434</v>
      </c>
      <c r="M460" t="str">
        <f t="shared" si="29"/>
        <v>BOTH</v>
      </c>
      <c r="N460" s="10">
        <f t="shared" si="30"/>
        <v>0.8</v>
      </c>
      <c r="O460" s="10">
        <f t="shared" si="30"/>
        <v>0.1</v>
      </c>
      <c r="P460" s="10">
        <f t="shared" si="30"/>
        <v>0.1</v>
      </c>
      <c r="Q460" s="11">
        <f t="shared" si="31"/>
        <v>42480</v>
      </c>
    </row>
    <row r="461" spans="1:17" ht="15" customHeight="1" x14ac:dyDescent="0.3">
      <c r="A461" s="5">
        <f>[1]Intermediate!A461</f>
        <v>2000050227</v>
      </c>
      <c r="B461" s="6">
        <f>VLOOKUP($D461,'[1]Counties Systems Crosswalk'!C:E,3)</f>
        <v>7</v>
      </c>
      <c r="C461" s="7" t="str">
        <f>VLOOKUP($A461,[1]Intermediate!A:T,3)</f>
        <v>ORANGE COUNTY</v>
      </c>
      <c r="D461" s="7">
        <f>VLOOKUP($C461,[1]Claims!A:B,2,FALSE)</f>
        <v>1052</v>
      </c>
      <c r="E461" t="str">
        <f>VLOOKUP($D461,'[1]Counties Systems Crosswalk'!C:D,2)</f>
        <v>Orange</v>
      </c>
      <c r="F461" t="str">
        <f>VLOOKUP($A461,[1]Intermediate!A:T,5)</f>
        <v>P2022_CAPITAL</v>
      </c>
      <c r="G461" s="8">
        <f>VLOOKUP($A461,[1]Intermediate!A:T,10)</f>
        <v>810450</v>
      </c>
      <c r="H461" s="8">
        <f>VLOOKUP($A461,[1]Intermediate!A:T,10)*[1]Intermediate!Q461/100</f>
        <v>648360</v>
      </c>
      <c r="I461" s="8">
        <f>VLOOKUP($A461,[1]Intermediate!A:T,10)*[1]Intermediate!R461/100</f>
        <v>81045</v>
      </c>
      <c r="J461" s="8">
        <f>VLOOKUP($A461,[1]Intermediate!A:T,10)*[1]Intermediate!S461/100</f>
        <v>81045</v>
      </c>
      <c r="K461" t="str">
        <f t="shared" si="28"/>
        <v>CAPITAL</v>
      </c>
      <c r="L461" s="9">
        <f>VLOOKUP($A461,[1]Intermediate!A:T,2)</f>
        <v>44434</v>
      </c>
      <c r="M461" t="str">
        <f t="shared" si="29"/>
        <v>BOTH</v>
      </c>
      <c r="N461" s="10">
        <f t="shared" si="30"/>
        <v>0.8</v>
      </c>
      <c r="O461" s="10">
        <f t="shared" si="30"/>
        <v>0.1</v>
      </c>
      <c r="P461" s="10">
        <f t="shared" si="30"/>
        <v>0.1</v>
      </c>
      <c r="Q461" s="11">
        <f t="shared" si="31"/>
        <v>810450</v>
      </c>
    </row>
    <row r="462" spans="1:17" ht="15" customHeight="1" x14ac:dyDescent="0.3">
      <c r="A462" s="5">
        <f>[1]Intermediate!A462</f>
        <v>2000050228</v>
      </c>
      <c r="B462" s="6">
        <f>VLOOKUP($D462,'[1]Counties Systems Crosswalk'!C:E,3)</f>
        <v>11</v>
      </c>
      <c r="C462" s="7" t="str">
        <f>VLOOKUP($A462,[1]Intermediate!A:T,3)</f>
        <v>WILKES TRANSPORTATION AUTHORITY</v>
      </c>
      <c r="D462" s="7">
        <f>VLOOKUP($C462,[1]Claims!A:B,2,FALSE)</f>
        <v>1074</v>
      </c>
      <c r="E462" t="str">
        <f>VLOOKUP($D462,'[1]Counties Systems Crosswalk'!C:D,2)</f>
        <v>Wilkes</v>
      </c>
      <c r="F462" t="str">
        <f>VLOOKUP($A462,[1]Intermediate!A:T,5)</f>
        <v>P2022_CAPITAL</v>
      </c>
      <c r="G462" s="8">
        <f>VLOOKUP($A462,[1]Intermediate!A:T,10)</f>
        <v>229950</v>
      </c>
      <c r="H462" s="8">
        <f>VLOOKUP($A462,[1]Intermediate!A:T,10)*[1]Intermediate!Q462/100</f>
        <v>183960</v>
      </c>
      <c r="I462" s="8">
        <f>VLOOKUP($A462,[1]Intermediate!A:T,10)*[1]Intermediate!R462/100</f>
        <v>22995</v>
      </c>
      <c r="J462" s="8">
        <f>VLOOKUP($A462,[1]Intermediate!A:T,10)*[1]Intermediate!S462/100</f>
        <v>22995</v>
      </c>
      <c r="K462" t="str">
        <f t="shared" si="28"/>
        <v>CAPITAL</v>
      </c>
      <c r="L462" s="9">
        <f>VLOOKUP($A462,[1]Intermediate!A:T,2)</f>
        <v>44434</v>
      </c>
      <c r="M462" t="str">
        <f t="shared" si="29"/>
        <v>BOTH</v>
      </c>
      <c r="N462" s="10">
        <f t="shared" si="30"/>
        <v>0.8</v>
      </c>
      <c r="O462" s="10">
        <f t="shared" si="30"/>
        <v>0.1</v>
      </c>
      <c r="P462" s="10">
        <f t="shared" si="30"/>
        <v>0.1</v>
      </c>
      <c r="Q462" s="11">
        <f t="shared" si="31"/>
        <v>229950</v>
      </c>
    </row>
    <row r="463" spans="1:17" ht="15" customHeight="1" x14ac:dyDescent="0.3">
      <c r="A463" s="5">
        <f>[1]Intermediate!A463</f>
        <v>2000050229</v>
      </c>
      <c r="B463" s="6">
        <f>VLOOKUP($D463,'[1]Counties Systems Crosswalk'!C:E,3)</f>
        <v>8</v>
      </c>
      <c r="C463" s="7" t="str">
        <f>VLOOKUP($A463,[1]Intermediate!A:T,3)</f>
        <v>RICHMOND INTERAGENCY</v>
      </c>
      <c r="D463" s="7">
        <f>VLOOKUP($C463,[1]Claims!A:B,2,FALSE)</f>
        <v>1059</v>
      </c>
      <c r="E463" t="str">
        <f>VLOOKUP($D463,'[1]Counties Systems Crosswalk'!C:D,2)</f>
        <v>Richmond</v>
      </c>
      <c r="F463" t="str">
        <f>VLOOKUP($A463,[1]Intermediate!A:T,5)</f>
        <v>P2022_CAPITAL</v>
      </c>
      <c r="G463" s="8">
        <f>VLOOKUP($A463,[1]Intermediate!A:T,10)</f>
        <v>17074</v>
      </c>
      <c r="H463" s="8">
        <f>VLOOKUP($A463,[1]Intermediate!A:T,10)*[1]Intermediate!Q463/100</f>
        <v>13659.2</v>
      </c>
      <c r="I463" s="8">
        <f>VLOOKUP($A463,[1]Intermediate!A:T,10)*[1]Intermediate!R463/100</f>
        <v>1707.4</v>
      </c>
      <c r="J463" s="8">
        <f>VLOOKUP($A463,[1]Intermediate!A:T,10)*[1]Intermediate!S463/100</f>
        <v>1707.4</v>
      </c>
      <c r="K463" t="str">
        <f t="shared" si="28"/>
        <v>CAPITAL</v>
      </c>
      <c r="L463" s="9">
        <f>VLOOKUP($A463,[1]Intermediate!A:T,2)</f>
        <v>44434</v>
      </c>
      <c r="M463" t="str">
        <f t="shared" si="29"/>
        <v>BOTH</v>
      </c>
      <c r="N463" s="10">
        <f t="shared" si="30"/>
        <v>0.8</v>
      </c>
      <c r="O463" s="10">
        <f t="shared" si="30"/>
        <v>0.1</v>
      </c>
      <c r="P463" s="10">
        <f t="shared" si="30"/>
        <v>0.1</v>
      </c>
      <c r="Q463" s="11">
        <f t="shared" si="31"/>
        <v>17074</v>
      </c>
    </row>
    <row r="464" spans="1:17" ht="15" customHeight="1" x14ac:dyDescent="0.3">
      <c r="A464" s="5">
        <f>[1]Intermediate!A464</f>
        <v>2000050260</v>
      </c>
      <c r="B464" s="6">
        <f>VLOOKUP($D464,'[1]Counties Systems Crosswalk'!C:E,3)</f>
        <v>8</v>
      </c>
      <c r="C464" s="7" t="str">
        <f>VLOOKUP($A464,[1]Intermediate!A:T,3)</f>
        <v>RICHMOND INTERAGENCY</v>
      </c>
      <c r="D464" s="7">
        <f>VLOOKUP($C464,[1]Claims!A:B,2,FALSE)</f>
        <v>1059</v>
      </c>
      <c r="E464" t="str">
        <f>VLOOKUP($D464,'[1]Counties Systems Crosswalk'!C:D,2)</f>
        <v>Richmond</v>
      </c>
      <c r="F464" t="str">
        <f>VLOOKUP($A464,[1]Intermediate!A:T,5)</f>
        <v>P2022_CAPITAL</v>
      </c>
      <c r="G464" s="8">
        <f>VLOOKUP($A464,[1]Intermediate!A:T,10)</f>
        <v>176850</v>
      </c>
      <c r="H464" s="8">
        <f>VLOOKUP($A464,[1]Intermediate!A:T,10)*[1]Intermediate!Q464/100</f>
        <v>141480</v>
      </c>
      <c r="I464" s="8">
        <f>VLOOKUP($A464,[1]Intermediate!A:T,10)*[1]Intermediate!R464/100</f>
        <v>17685</v>
      </c>
      <c r="J464" s="8">
        <f>VLOOKUP($A464,[1]Intermediate!A:T,10)*[1]Intermediate!S464/100</f>
        <v>17685</v>
      </c>
      <c r="K464" t="str">
        <f t="shared" si="28"/>
        <v>CAPITAL</v>
      </c>
      <c r="L464" s="9">
        <f>VLOOKUP($A464,[1]Intermediate!A:T,2)</f>
        <v>44434</v>
      </c>
      <c r="M464" t="str">
        <f t="shared" si="29"/>
        <v>BOTH</v>
      </c>
      <c r="N464" s="10">
        <f t="shared" si="30"/>
        <v>0.8</v>
      </c>
      <c r="O464" s="10">
        <f t="shared" si="30"/>
        <v>0.1</v>
      </c>
      <c r="P464" s="10">
        <f t="shared" si="30"/>
        <v>0.1</v>
      </c>
      <c r="Q464" s="11">
        <f t="shared" si="31"/>
        <v>176850</v>
      </c>
    </row>
    <row r="465" spans="1:17" ht="15" customHeight="1" x14ac:dyDescent="0.3">
      <c r="A465" s="5">
        <f>[1]Intermediate!A465</f>
        <v>2000050266</v>
      </c>
      <c r="B465" s="6">
        <f>VLOOKUP($D465,'[1]Counties Systems Crosswalk'!C:E,3)</f>
        <v>13</v>
      </c>
      <c r="C465" s="7" t="str">
        <f>VLOOKUP($A465,[1]Intermediate!A:T,3)</f>
        <v>COUNTY OF MCDOWELL</v>
      </c>
      <c r="D465" s="7">
        <f>VLOOKUP($C465,[1]Claims!A:B,2,FALSE)</f>
        <v>1047</v>
      </c>
      <c r="E465" t="str">
        <f>VLOOKUP($D465,'[1]Counties Systems Crosswalk'!C:D,2)</f>
        <v>McDowell</v>
      </c>
      <c r="F465" t="str">
        <f>VLOOKUP($A465,[1]Intermediate!A:T,5)</f>
        <v>P2021_CAPITAL</v>
      </c>
      <c r="G465" s="8">
        <f>VLOOKUP($A465,[1]Intermediate!A:T,10)</f>
        <v>175500</v>
      </c>
      <c r="H465" s="8">
        <f>VLOOKUP($A465,[1]Intermediate!A:T,10)*[1]Intermediate!Q465/100</f>
        <v>140400</v>
      </c>
      <c r="I465" s="8">
        <f>VLOOKUP($A465,[1]Intermediate!A:T,10)*[1]Intermediate!R465/100</f>
        <v>17550</v>
      </c>
      <c r="J465" s="8">
        <f>VLOOKUP($A465,[1]Intermediate!A:T,10)*[1]Intermediate!S465/100</f>
        <v>17550</v>
      </c>
      <c r="K465" t="str">
        <f t="shared" si="28"/>
        <v>CAPITAL</v>
      </c>
      <c r="L465" s="9">
        <f>VLOOKUP($A465,[1]Intermediate!A:T,2)</f>
        <v>44435</v>
      </c>
      <c r="M465" t="str">
        <f t="shared" si="29"/>
        <v>BOTH</v>
      </c>
      <c r="N465" s="10">
        <f t="shared" si="30"/>
        <v>0.8</v>
      </c>
      <c r="O465" s="10">
        <f t="shared" si="30"/>
        <v>0.1</v>
      </c>
      <c r="P465" s="10">
        <f t="shared" si="30"/>
        <v>0.1</v>
      </c>
      <c r="Q465" s="11">
        <f t="shared" si="31"/>
        <v>175500</v>
      </c>
    </row>
    <row r="466" spans="1:17" ht="15" customHeight="1" x14ac:dyDescent="0.3">
      <c r="A466" s="5">
        <f>[1]Intermediate!A466</f>
        <v>2000050508</v>
      </c>
      <c r="B466" s="6">
        <f>VLOOKUP($D466,'[1]Counties Systems Crosswalk'!C:E,3)</f>
        <v>3</v>
      </c>
      <c r="C466" s="7" t="str">
        <f>VLOOKUP($A466,[1]Intermediate!A:T,3)</f>
        <v>CAPE FEAR PUBLIC TRANSPORTATION</v>
      </c>
      <c r="D466" s="7">
        <f>VLOOKUP($C466,[1]Claims!A:B,2,FALSE)</f>
        <v>1086</v>
      </c>
      <c r="E466" t="str">
        <f>VLOOKUP($D466,'[1]Counties Systems Crosswalk'!C:D,2)</f>
        <v>New Hanover</v>
      </c>
      <c r="F466" t="str">
        <f>VLOOKUP($A466,[1]Intermediate!A:T,5)</f>
        <v>P2022_CO_OPERATING</v>
      </c>
      <c r="G466" s="8">
        <f>VLOOKUP($A466,[1]Intermediate!A:T,10)</f>
        <v>600000</v>
      </c>
      <c r="H466" s="8">
        <f>VLOOKUP($A466,[1]Intermediate!A:T,10)*[1]Intermediate!Q466/100</f>
        <v>0</v>
      </c>
      <c r="I466" s="8">
        <f>VLOOKUP($A466,[1]Intermediate!A:T,10)*[1]Intermediate!R466/100</f>
        <v>600000</v>
      </c>
      <c r="J466" s="8">
        <f>VLOOKUP($A466,[1]Intermediate!A:T,10)*[1]Intermediate!S466/100</f>
        <v>0</v>
      </c>
      <c r="K466" t="str">
        <f t="shared" si="28"/>
        <v>OPERATING</v>
      </c>
      <c r="L466" s="9">
        <f>VLOOKUP($A466,[1]Intermediate!A:T,2)</f>
        <v>44438</v>
      </c>
      <c r="M466" t="str">
        <f t="shared" si="29"/>
        <v>STATE</v>
      </c>
      <c r="N466" s="10">
        <f t="shared" si="30"/>
        <v>0</v>
      </c>
      <c r="O466" s="10">
        <f t="shared" si="30"/>
        <v>1</v>
      </c>
      <c r="P466" s="10">
        <f t="shared" si="30"/>
        <v>0</v>
      </c>
      <c r="Q466" s="11">
        <f t="shared" si="31"/>
        <v>600000</v>
      </c>
    </row>
    <row r="467" spans="1:17" ht="15" customHeight="1" x14ac:dyDescent="0.3">
      <c r="A467" s="5">
        <f>[1]Intermediate!A467</f>
        <v>2000050562</v>
      </c>
      <c r="B467" s="6">
        <f>VLOOKUP($D467,'[1]Counties Systems Crosswalk'!C:E,3)</f>
        <v>3</v>
      </c>
      <c r="C467" s="7" t="str">
        <f>VLOOKUP($A467,[1]Intermediate!A:T,3)</f>
        <v>CAPE FEAR PUBLIC TRANSPORTATION</v>
      </c>
      <c r="D467" s="7">
        <f>VLOOKUP($C467,[1]Claims!A:B,2,FALSE)</f>
        <v>1086</v>
      </c>
      <c r="E467" t="str">
        <f>VLOOKUP($D467,'[1]Counties Systems Crosswalk'!C:D,2)</f>
        <v>New Hanover</v>
      </c>
      <c r="F467" t="str">
        <f>VLOOKUP($A467,[1]Intermediate!A:T,5)</f>
        <v>P2020_5311_CARES_OPER</v>
      </c>
      <c r="G467" s="8">
        <f>VLOOKUP($A467,[1]Intermediate!A:T,10)</f>
        <v>100000</v>
      </c>
      <c r="H467" s="8">
        <f>VLOOKUP($A467,[1]Intermediate!A:T,10)*[1]Intermediate!Q467/100</f>
        <v>0</v>
      </c>
      <c r="I467" s="8">
        <f>VLOOKUP($A467,[1]Intermediate!A:T,10)*[1]Intermediate!R467/100</f>
        <v>100000</v>
      </c>
      <c r="J467" s="8">
        <f>VLOOKUP($A467,[1]Intermediate!A:T,10)*[1]Intermediate!S467/100</f>
        <v>0</v>
      </c>
      <c r="K467" t="str">
        <f t="shared" si="28"/>
        <v>OPERATING</v>
      </c>
      <c r="L467" s="9">
        <f>VLOOKUP($A467,[1]Intermediate!A:T,2)</f>
        <v>44441</v>
      </c>
      <c r="M467" t="str">
        <f t="shared" si="29"/>
        <v>STATE</v>
      </c>
      <c r="N467" s="10">
        <f t="shared" si="30"/>
        <v>0</v>
      </c>
      <c r="O467" s="10">
        <f t="shared" si="30"/>
        <v>1</v>
      </c>
      <c r="P467" s="10">
        <f t="shared" si="30"/>
        <v>0</v>
      </c>
      <c r="Q467" s="11">
        <f t="shared" si="31"/>
        <v>100000</v>
      </c>
    </row>
    <row r="468" spans="1:17" ht="15" customHeight="1" x14ac:dyDescent="0.3">
      <c r="A468" s="5">
        <f>[1]Intermediate!A468</f>
        <v>2000050564</v>
      </c>
      <c r="B468" s="6">
        <f>VLOOKUP($D468,'[1]Counties Systems Crosswalk'!C:E,3)</f>
        <v>1</v>
      </c>
      <c r="C468" s="7" t="str">
        <f>VLOOKUP($A468,[1]Intermediate!A:T,3)</f>
        <v>ALBEMARLE REGIONAL HEALTH SERVICES</v>
      </c>
      <c r="D468" s="7">
        <f>VLOOKUP($C468,[1]Claims!A:B,2,FALSE)</f>
        <v>1003</v>
      </c>
      <c r="E468" t="str">
        <f>VLOOKUP($D468,'[1]Counties Systems Crosswalk'!C:D,2)</f>
        <v>Camden, Chowan, Currituck, Pasquotank, Perquimins</v>
      </c>
      <c r="F468" t="str">
        <f>VLOOKUP($A468,[1]Intermediate!A:T,5)</f>
        <v>P2021_MOBILITY_CAPITAL</v>
      </c>
      <c r="G468" s="8">
        <f>VLOOKUP($A468,[1]Intermediate!A:T,10)</f>
        <v>350000</v>
      </c>
      <c r="H468" s="8">
        <f>VLOOKUP($A468,[1]Intermediate!A:T,10)*[1]Intermediate!Q468/100</f>
        <v>280000</v>
      </c>
      <c r="I468" s="8">
        <f>VLOOKUP($A468,[1]Intermediate!A:T,10)*[1]Intermediate!R468/100</f>
        <v>70000</v>
      </c>
      <c r="J468" s="8">
        <f>VLOOKUP($A468,[1]Intermediate!A:T,10)*[1]Intermediate!S468/100</f>
        <v>0</v>
      </c>
      <c r="K468" t="str">
        <f t="shared" si="28"/>
        <v>CAPITAL</v>
      </c>
      <c r="L468" s="9">
        <f>VLOOKUP($A468,[1]Intermediate!A:T,2)</f>
        <v>44441</v>
      </c>
      <c r="M468" t="str">
        <f t="shared" si="29"/>
        <v>BOTH</v>
      </c>
      <c r="N468" s="10">
        <f t="shared" si="30"/>
        <v>0.8</v>
      </c>
      <c r="O468" s="10">
        <f t="shared" si="30"/>
        <v>0.2</v>
      </c>
      <c r="P468" s="10">
        <f t="shared" si="30"/>
        <v>0</v>
      </c>
      <c r="Q468" s="11">
        <f t="shared" si="31"/>
        <v>350000</v>
      </c>
    </row>
    <row r="469" spans="1:17" ht="15" customHeight="1" x14ac:dyDescent="0.3">
      <c r="A469" s="5">
        <f>[1]Intermediate!A469</f>
        <v>2000050586</v>
      </c>
      <c r="B469" s="6">
        <f>VLOOKUP($D469,'[1]Counties Systems Crosswalk'!C:E,3)</f>
        <v>1</v>
      </c>
      <c r="C469" s="7" t="str">
        <f>VLOOKUP($A469,[1]Intermediate!A:T,3)</f>
        <v>ALBEMARLE REGIONAL HEALTH SERVICES</v>
      </c>
      <c r="D469" s="7">
        <f>VLOOKUP($C469,[1]Claims!A:B,2,FALSE)</f>
        <v>1003</v>
      </c>
      <c r="E469" t="str">
        <f>VLOOKUP($D469,'[1]Counties Systems Crosswalk'!C:D,2)</f>
        <v>Camden, Chowan, Currituck, Pasquotank, Perquimins</v>
      </c>
      <c r="F469" t="str">
        <f>VLOOKUP($A469,[1]Intermediate!A:T,5)</f>
        <v>P2022_RURAL STATE OPER</v>
      </c>
      <c r="G469" s="8">
        <f>VLOOKUP($A469,[1]Intermediate!A:T,10)</f>
        <v>280000</v>
      </c>
      <c r="H469" s="8">
        <f>VLOOKUP($A469,[1]Intermediate!A:T,10)*[1]Intermediate!Q469/100</f>
        <v>0</v>
      </c>
      <c r="I469" s="8">
        <f>VLOOKUP($A469,[1]Intermediate!A:T,10)*[1]Intermediate!R469/100</f>
        <v>140000</v>
      </c>
      <c r="J469" s="8">
        <f>VLOOKUP($A469,[1]Intermediate!A:T,10)*[1]Intermediate!S469/100</f>
        <v>140000</v>
      </c>
      <c r="K469" t="str">
        <f t="shared" si="28"/>
        <v>OPERATING</v>
      </c>
      <c r="L469" s="9">
        <f>VLOOKUP($A469,[1]Intermediate!A:T,2)</f>
        <v>44442</v>
      </c>
      <c r="M469" t="str">
        <f t="shared" si="29"/>
        <v>STATE</v>
      </c>
      <c r="N469" s="10">
        <f t="shared" si="30"/>
        <v>0</v>
      </c>
      <c r="O469" s="10">
        <f t="shared" si="30"/>
        <v>0.5</v>
      </c>
      <c r="P469" s="10">
        <f t="shared" si="30"/>
        <v>0.5</v>
      </c>
      <c r="Q469" s="11">
        <f t="shared" si="31"/>
        <v>280000</v>
      </c>
    </row>
    <row r="470" spans="1:17" ht="15" customHeight="1" x14ac:dyDescent="0.3">
      <c r="A470" s="5">
        <f>[1]Intermediate!A470</f>
        <v>2000050587</v>
      </c>
      <c r="B470" s="6">
        <f>VLOOKUP($D470,'[1]Counties Systems Crosswalk'!C:E,3)</f>
        <v>2</v>
      </c>
      <c r="C470" s="7" t="str">
        <f>VLOOKUP($A470,[1]Intermediate!A:T,3)</f>
        <v>CARTERET COUNTY</v>
      </c>
      <c r="D470" s="7">
        <f>VLOOKUP($C470,[1]Claims!A:B,2,FALSE)</f>
        <v>1014</v>
      </c>
      <c r="E470" t="str">
        <f>VLOOKUP($D470,'[1]Counties Systems Crosswalk'!C:D,2)</f>
        <v>Carteret</v>
      </c>
      <c r="F470" t="str">
        <f>VLOOKUP($A470,[1]Intermediate!A:T,5)</f>
        <v>P2022_CO_OPERATING</v>
      </c>
      <c r="G470" s="8">
        <f>VLOOKUP($A470,[1]Intermediate!A:T,10)</f>
        <v>125000</v>
      </c>
      <c r="H470" s="8">
        <f>VLOOKUP($A470,[1]Intermediate!A:T,10)*[1]Intermediate!Q470/100</f>
        <v>0</v>
      </c>
      <c r="I470" s="8">
        <f>VLOOKUP($A470,[1]Intermediate!A:T,10)*[1]Intermediate!R470/100</f>
        <v>62500</v>
      </c>
      <c r="J470" s="8">
        <f>VLOOKUP($A470,[1]Intermediate!A:T,10)*[1]Intermediate!S470/100</f>
        <v>62500</v>
      </c>
      <c r="K470" t="str">
        <f t="shared" si="28"/>
        <v>OPERATING</v>
      </c>
      <c r="L470" s="9">
        <f>VLOOKUP($A470,[1]Intermediate!A:T,2)</f>
        <v>44442</v>
      </c>
      <c r="M470" t="str">
        <f t="shared" si="29"/>
        <v>STATE</v>
      </c>
      <c r="N470" s="10">
        <f t="shared" si="30"/>
        <v>0</v>
      </c>
      <c r="O470" s="10">
        <f t="shared" si="30"/>
        <v>0.5</v>
      </c>
      <c r="P470" s="10">
        <f t="shared" si="30"/>
        <v>0.5</v>
      </c>
      <c r="Q470" s="11">
        <f t="shared" si="31"/>
        <v>125000</v>
      </c>
    </row>
    <row r="471" spans="1:17" ht="15" customHeight="1" x14ac:dyDescent="0.3">
      <c r="A471" s="5">
        <f>[1]Intermediate!A471</f>
        <v>2000050588</v>
      </c>
      <c r="B471" s="6">
        <f>VLOOKUP($D471,'[1]Counties Systems Crosswalk'!C:E,3)</f>
        <v>1</v>
      </c>
      <c r="C471" s="7" t="str">
        <f>VLOOKUP($A471,[1]Intermediate!A:T,3)</f>
        <v>HYDE COUNTY NON-PROFIT PRIVATE</v>
      </c>
      <c r="D471" s="7">
        <f>VLOOKUP($C471,[1]Claims!A:B,2,FALSE)</f>
        <v>1037</v>
      </c>
      <c r="E471" t="str">
        <f>VLOOKUP($D471,'[1]Counties Systems Crosswalk'!C:D,2)</f>
        <v>Hyde, Tyrell</v>
      </c>
      <c r="F471" t="str">
        <f>VLOOKUP($A471,[1]Intermediate!A:T,5)</f>
        <v>P2022_RURAL STATE OPER</v>
      </c>
      <c r="G471" s="8">
        <f>VLOOKUP($A471,[1]Intermediate!A:T,10)</f>
        <v>12582</v>
      </c>
      <c r="H471" s="8">
        <f>VLOOKUP($A471,[1]Intermediate!A:T,10)*[1]Intermediate!Q471/100</f>
        <v>0</v>
      </c>
      <c r="I471" s="8">
        <f>VLOOKUP($A471,[1]Intermediate!A:T,10)*[1]Intermediate!R471/100</f>
        <v>6291</v>
      </c>
      <c r="J471" s="8">
        <f>VLOOKUP($A471,[1]Intermediate!A:T,10)*[1]Intermediate!S471/100</f>
        <v>6291</v>
      </c>
      <c r="K471" t="str">
        <f t="shared" si="28"/>
        <v>OPERATING</v>
      </c>
      <c r="L471" s="9">
        <f>VLOOKUP($A471,[1]Intermediate!A:T,2)</f>
        <v>44442</v>
      </c>
      <c r="M471" t="str">
        <f t="shared" si="29"/>
        <v>STATE</v>
      </c>
      <c r="N471" s="10">
        <f t="shared" si="30"/>
        <v>0</v>
      </c>
      <c r="O471" s="10">
        <f t="shared" si="30"/>
        <v>0.5</v>
      </c>
      <c r="P471" s="10">
        <f t="shared" si="30"/>
        <v>0.5</v>
      </c>
      <c r="Q471" s="11">
        <f t="shared" si="31"/>
        <v>12582</v>
      </c>
    </row>
    <row r="472" spans="1:17" ht="15" customHeight="1" x14ac:dyDescent="0.3">
      <c r="A472" s="5">
        <f>[1]Intermediate!A472</f>
        <v>2000050589</v>
      </c>
      <c r="B472" s="6">
        <f>VLOOKUP($D472,'[1]Counties Systems Crosswalk'!C:E,3)</f>
        <v>4</v>
      </c>
      <c r="C472" s="7" t="str">
        <f>VLOOKUP($A472,[1]Intermediate!A:T,3)</f>
        <v>GOLDSBORO WAYNE TRANSPORTATION</v>
      </c>
      <c r="D472" s="7">
        <f>VLOOKUP($C472,[1]Claims!A:B,2,FALSE)</f>
        <v>1031</v>
      </c>
      <c r="E472" t="str">
        <f>VLOOKUP($D472,'[1]Counties Systems Crosswalk'!C:D,2)</f>
        <v>Wayne</v>
      </c>
      <c r="F472" t="str">
        <f>VLOOKUP($A472,[1]Intermediate!A:T,5)</f>
        <v>P2022_RURAL STATE OPER</v>
      </c>
      <c r="G472" s="8">
        <f>VLOOKUP($A472,[1]Intermediate!A:T,10)</f>
        <v>65000</v>
      </c>
      <c r="H472" s="8">
        <f>VLOOKUP($A472,[1]Intermediate!A:T,10)*[1]Intermediate!Q472/100</f>
        <v>0</v>
      </c>
      <c r="I472" s="8">
        <f>VLOOKUP($A472,[1]Intermediate!A:T,10)*[1]Intermediate!R472/100</f>
        <v>32500</v>
      </c>
      <c r="J472" s="8">
        <f>VLOOKUP($A472,[1]Intermediate!A:T,10)*[1]Intermediate!S472/100</f>
        <v>32500</v>
      </c>
      <c r="K472" t="str">
        <f t="shared" si="28"/>
        <v>OPERATING</v>
      </c>
      <c r="L472" s="9">
        <f>VLOOKUP($A472,[1]Intermediate!A:T,2)</f>
        <v>44442</v>
      </c>
      <c r="M472" t="str">
        <f t="shared" si="29"/>
        <v>STATE</v>
      </c>
      <c r="N472" s="10">
        <f t="shared" si="30"/>
        <v>0</v>
      </c>
      <c r="O472" s="10">
        <f t="shared" si="30"/>
        <v>0.5</v>
      </c>
      <c r="P472" s="10">
        <f t="shared" si="30"/>
        <v>0.5</v>
      </c>
      <c r="Q472" s="11">
        <f t="shared" si="31"/>
        <v>65000</v>
      </c>
    </row>
    <row r="473" spans="1:17" ht="15" customHeight="1" x14ac:dyDescent="0.3">
      <c r="A473" s="5">
        <f>[1]Intermediate!A473</f>
        <v>2000050600</v>
      </c>
      <c r="B473" s="6" t="str">
        <f>VLOOKUP($D473,'[1]Counties Systems Crosswalk'!C:E,3)</f>
        <v>9, 11</v>
      </c>
      <c r="C473" s="7" t="str">
        <f>VLOOKUP($A473,[1]Intermediate!A:T,3)</f>
        <v>YADKIN VALLEY ECONOMIC</v>
      </c>
      <c r="D473" s="7">
        <f>VLOOKUP($C473,[1]Claims!A:B,2,FALSE)</f>
        <v>1075</v>
      </c>
      <c r="E473" t="str">
        <f>VLOOKUP($D473,'[1]Counties Systems Crosswalk'!C:D,2)</f>
        <v>Davie, Stokes, Surry, Yadkin</v>
      </c>
      <c r="F473" t="str">
        <f>VLOOKUP($A473,[1]Intermediate!A:T,5)</f>
        <v>P2022_RURAL STATE OPER</v>
      </c>
      <c r="G473" s="8">
        <f>VLOOKUP($A473,[1]Intermediate!A:T,10)</f>
        <v>67500</v>
      </c>
      <c r="H473" s="8">
        <f>VLOOKUP($A473,[1]Intermediate!A:T,10)*[1]Intermediate!Q473/100</f>
        <v>0</v>
      </c>
      <c r="I473" s="8">
        <f>VLOOKUP($A473,[1]Intermediate!A:T,10)*[1]Intermediate!R473/100</f>
        <v>33750</v>
      </c>
      <c r="J473" s="8">
        <f>VLOOKUP($A473,[1]Intermediate!A:T,10)*[1]Intermediate!S473/100</f>
        <v>33750</v>
      </c>
      <c r="K473" t="str">
        <f t="shared" si="28"/>
        <v>OPERATING</v>
      </c>
      <c r="L473" s="9">
        <f>VLOOKUP($A473,[1]Intermediate!A:T,2)</f>
        <v>44442</v>
      </c>
      <c r="M473" t="str">
        <f t="shared" si="29"/>
        <v>STATE</v>
      </c>
      <c r="N473" s="10">
        <f t="shared" si="30"/>
        <v>0</v>
      </c>
      <c r="O473" s="10">
        <f t="shared" si="30"/>
        <v>0.5</v>
      </c>
      <c r="P473" s="10">
        <f t="shared" si="30"/>
        <v>0.5</v>
      </c>
      <c r="Q473" s="11">
        <f t="shared" si="31"/>
        <v>67500</v>
      </c>
    </row>
    <row r="474" spans="1:17" ht="15" customHeight="1" x14ac:dyDescent="0.3">
      <c r="A474" s="5">
        <f>[1]Intermediate!A474</f>
        <v>2000050680</v>
      </c>
      <c r="B474" s="6">
        <f>VLOOKUP($D474,'[1]Counties Systems Crosswalk'!C:E,3)</f>
        <v>5</v>
      </c>
      <c r="C474" s="7" t="str">
        <f>VLOOKUP($A474,[1]Intermediate!A:T,3)</f>
        <v>WAKE COUNTY</v>
      </c>
      <c r="D474" s="7">
        <f>VLOOKUP($C474,[1]Claims!A:B,2,FALSE)</f>
        <v>1070</v>
      </c>
      <c r="E474" t="str">
        <f>VLOOKUP($D474,'[1]Counties Systems Crosswalk'!C:D,2)</f>
        <v>Wake</v>
      </c>
      <c r="F474" t="str">
        <f>VLOOKUP($A474,[1]Intermediate!A:T,5)</f>
        <v>P2022_CAPITAL</v>
      </c>
      <c r="G474" s="8">
        <f>VLOOKUP($A474,[1]Intermediate!A:T,10)</f>
        <v>422163</v>
      </c>
      <c r="H474" s="8">
        <f>VLOOKUP($A474,[1]Intermediate!A:T,10)*[1]Intermediate!Q474/100</f>
        <v>337730.4</v>
      </c>
      <c r="I474" s="8">
        <f>VLOOKUP($A474,[1]Intermediate!A:T,10)*[1]Intermediate!R474/100</f>
        <v>42216.3</v>
      </c>
      <c r="J474" s="8">
        <f>VLOOKUP($A474,[1]Intermediate!A:T,10)*[1]Intermediate!S474/100</f>
        <v>42216.3</v>
      </c>
      <c r="K474" t="str">
        <f t="shared" si="28"/>
        <v>CAPITAL</v>
      </c>
      <c r="L474" s="9">
        <f>VLOOKUP($A474,[1]Intermediate!A:T,2)</f>
        <v>44447</v>
      </c>
      <c r="M474" t="str">
        <f t="shared" si="29"/>
        <v>BOTH</v>
      </c>
      <c r="N474" s="10">
        <f t="shared" si="30"/>
        <v>0.8</v>
      </c>
      <c r="O474" s="10">
        <f t="shared" si="30"/>
        <v>0.1</v>
      </c>
      <c r="P474" s="10">
        <f t="shared" si="30"/>
        <v>0.1</v>
      </c>
      <c r="Q474" s="11">
        <f t="shared" si="31"/>
        <v>422163</v>
      </c>
    </row>
    <row r="475" spans="1:17" ht="15" customHeight="1" x14ac:dyDescent="0.3">
      <c r="A475" s="5">
        <f>[1]Intermediate!A475</f>
        <v>2000050685</v>
      </c>
      <c r="B475" s="6">
        <f>VLOOKUP($D475,'[1]Counties Systems Crosswalk'!C:E,3)</f>
        <v>2</v>
      </c>
      <c r="C475" s="7" t="str">
        <f>VLOOKUP($A475,[1]Intermediate!A:T,3)</f>
        <v>PITT COUNTY FINANCE LF</v>
      </c>
      <c r="D475" s="7">
        <f>VLOOKUP($C475,[1]Claims!A:B,2,FALSE)</f>
        <v>1056</v>
      </c>
      <c r="E475" t="str">
        <f>VLOOKUP($D475,'[1]Counties Systems Crosswalk'!C:D,2)</f>
        <v>Pitt</v>
      </c>
      <c r="F475" t="str">
        <f>VLOOKUP($A475,[1]Intermediate!A:T,5)</f>
        <v>P2022_CAPITAL</v>
      </c>
      <c r="G475" s="8">
        <f>VLOOKUP($A475,[1]Intermediate!A:T,10)</f>
        <v>46224</v>
      </c>
      <c r="H475" s="8">
        <f>VLOOKUP($A475,[1]Intermediate!A:T,10)*[1]Intermediate!Q475/100</f>
        <v>36979.199999999997</v>
      </c>
      <c r="I475" s="8">
        <f>VLOOKUP($A475,[1]Intermediate!A:T,10)*[1]Intermediate!R475/100</f>
        <v>4622.3999999999996</v>
      </c>
      <c r="J475" s="8">
        <f>VLOOKUP($A475,[1]Intermediate!A:T,10)*[1]Intermediate!S475/100</f>
        <v>4622.3999999999996</v>
      </c>
      <c r="K475" t="str">
        <f t="shared" si="28"/>
        <v>CAPITAL</v>
      </c>
      <c r="L475" s="9">
        <f>VLOOKUP($A475,[1]Intermediate!A:T,2)</f>
        <v>44448</v>
      </c>
      <c r="M475" t="str">
        <f t="shared" si="29"/>
        <v>BOTH</v>
      </c>
      <c r="N475" s="10">
        <f t="shared" si="30"/>
        <v>0.79999999999999993</v>
      </c>
      <c r="O475" s="10">
        <f t="shared" si="30"/>
        <v>9.9999999999999992E-2</v>
      </c>
      <c r="P475" s="10">
        <f t="shared" si="30"/>
        <v>9.9999999999999992E-2</v>
      </c>
      <c r="Q475" s="11">
        <f t="shared" si="31"/>
        <v>46224</v>
      </c>
    </row>
    <row r="476" spans="1:17" ht="15" customHeight="1" x14ac:dyDescent="0.3">
      <c r="A476" s="5">
        <f>[1]Intermediate!A476</f>
        <v>2000050686</v>
      </c>
      <c r="B476" s="6">
        <f>VLOOKUP($D476,'[1]Counties Systems Crosswalk'!C:E,3)</f>
        <v>2</v>
      </c>
      <c r="C476" s="7" t="str">
        <f>VLOOKUP($A476,[1]Intermediate!A:T,3)</f>
        <v>PITT COUNTY FINANCE LF</v>
      </c>
      <c r="D476" s="7">
        <f>VLOOKUP($C476,[1]Claims!A:B,2,FALSE)</f>
        <v>1056</v>
      </c>
      <c r="E476" t="str">
        <f>VLOOKUP($D476,'[1]Counties Systems Crosswalk'!C:D,2)</f>
        <v>Pitt</v>
      </c>
      <c r="F476" t="str">
        <f>VLOOKUP($A476,[1]Intermediate!A:T,5)</f>
        <v>P2022_CAPITAL</v>
      </c>
      <c r="G476" s="8">
        <f>VLOOKUP($A476,[1]Intermediate!A:T,10)</f>
        <v>59061</v>
      </c>
      <c r="H476" s="8">
        <f>VLOOKUP($A476,[1]Intermediate!A:T,10)*[1]Intermediate!Q476/100</f>
        <v>47248.800000000003</v>
      </c>
      <c r="I476" s="8">
        <f>VLOOKUP($A476,[1]Intermediate!A:T,10)*[1]Intermediate!R476/100</f>
        <v>5906.1</v>
      </c>
      <c r="J476" s="8">
        <f>VLOOKUP($A476,[1]Intermediate!A:T,10)*[1]Intermediate!S476/100</f>
        <v>5906.1</v>
      </c>
      <c r="K476" t="str">
        <f t="shared" si="28"/>
        <v>CAPITAL</v>
      </c>
      <c r="L476" s="9">
        <f>VLOOKUP($A476,[1]Intermediate!A:T,2)</f>
        <v>44448</v>
      </c>
      <c r="M476" t="str">
        <f t="shared" si="29"/>
        <v>BOTH</v>
      </c>
      <c r="N476" s="10">
        <f t="shared" si="30"/>
        <v>0.8</v>
      </c>
      <c r="O476" s="10">
        <f t="shared" si="30"/>
        <v>0.1</v>
      </c>
      <c r="P476" s="10">
        <f t="shared" si="30"/>
        <v>0.1</v>
      </c>
      <c r="Q476" s="11">
        <f t="shared" si="31"/>
        <v>59061</v>
      </c>
    </row>
    <row r="477" spans="1:17" ht="15" customHeight="1" x14ac:dyDescent="0.3">
      <c r="A477" s="5">
        <f>[1]Intermediate!A477</f>
        <v>2000050687</v>
      </c>
      <c r="B477" s="6">
        <f>VLOOKUP($D477,'[1]Counties Systems Crosswalk'!C:E,3)</f>
        <v>7</v>
      </c>
      <c r="C477" s="7" t="str">
        <f>VLOOKUP($A477,[1]Intermediate!A:T,3)</f>
        <v>CASWELL COUNTY</v>
      </c>
      <c r="D477" s="7">
        <f>VLOOKUP($C477,[1]Claims!A:B,2,FALSE)</f>
        <v>1015</v>
      </c>
      <c r="E477" t="str">
        <f>VLOOKUP($D477,'[1]Counties Systems Crosswalk'!C:D,2)</f>
        <v>Caswell</v>
      </c>
      <c r="F477" t="str">
        <f>VLOOKUP($A477,[1]Intermediate!A:T,5)</f>
        <v>P2022_5311_ADMIN</v>
      </c>
      <c r="G477" s="8">
        <f>VLOOKUP($A477,[1]Intermediate!A:T,10)</f>
        <v>106881</v>
      </c>
      <c r="H477" s="8">
        <f>VLOOKUP($A477,[1]Intermediate!A:T,10)*[1]Intermediate!Q477/100</f>
        <v>85504.8</v>
      </c>
      <c r="I477" s="8">
        <f>VLOOKUP($A477,[1]Intermediate!A:T,10)*[1]Intermediate!R477/100</f>
        <v>5344.05</v>
      </c>
      <c r="J477" s="8">
        <f>VLOOKUP($A477,[1]Intermediate!A:T,10)*[1]Intermediate!S477/100</f>
        <v>16032.15</v>
      </c>
      <c r="K477" t="str">
        <f t="shared" si="28"/>
        <v/>
      </c>
      <c r="L477" s="9">
        <f>VLOOKUP($A477,[1]Intermediate!A:T,2)</f>
        <v>44449</v>
      </c>
      <c r="M477" t="str">
        <f t="shared" si="29"/>
        <v>BOTH</v>
      </c>
      <c r="N477" s="10">
        <f t="shared" si="30"/>
        <v>0.8</v>
      </c>
      <c r="O477" s="10">
        <f t="shared" si="30"/>
        <v>0.05</v>
      </c>
      <c r="P477" s="10">
        <f t="shared" si="30"/>
        <v>0.15</v>
      </c>
      <c r="Q477" s="11">
        <f t="shared" si="31"/>
        <v>106881</v>
      </c>
    </row>
    <row r="478" spans="1:17" ht="15" customHeight="1" x14ac:dyDescent="0.3">
      <c r="A478" s="5">
        <f>[1]Intermediate!A478</f>
        <v>2000050706</v>
      </c>
      <c r="B478" s="6">
        <f>VLOOKUP($D478,'[1]Counties Systems Crosswalk'!C:E,3)</f>
        <v>8</v>
      </c>
      <c r="C478" s="7" t="str">
        <f>VLOOKUP($A478,[1]Intermediate!A:T,3)</f>
        <v>CHATHAM TRANSIT NETWORK</v>
      </c>
      <c r="D478" s="7">
        <f>VLOOKUP($C478,[1]Claims!A:B,2,FALSE)</f>
        <v>1016</v>
      </c>
      <c r="E478" t="str">
        <f>VLOOKUP($D478,'[1]Counties Systems Crosswalk'!C:D,2)</f>
        <v>Chatham</v>
      </c>
      <c r="F478" t="str">
        <f>VLOOKUP($A478,[1]Intermediate!A:T,5)</f>
        <v>P2022_5311_ADMIN</v>
      </c>
      <c r="G478" s="8">
        <f>VLOOKUP($A478,[1]Intermediate!A:T,10)</f>
        <v>230985</v>
      </c>
      <c r="H478" s="8">
        <f>VLOOKUP($A478,[1]Intermediate!A:T,10)*[1]Intermediate!Q478/100</f>
        <v>184788</v>
      </c>
      <c r="I478" s="8">
        <f>VLOOKUP($A478,[1]Intermediate!A:T,10)*[1]Intermediate!R478/100</f>
        <v>11549.25</v>
      </c>
      <c r="J478" s="8">
        <f>VLOOKUP($A478,[1]Intermediate!A:T,10)*[1]Intermediate!S478/100</f>
        <v>34647.75</v>
      </c>
      <c r="K478" t="str">
        <f t="shared" si="28"/>
        <v/>
      </c>
      <c r="L478" s="9">
        <f>VLOOKUP($A478,[1]Intermediate!A:T,2)</f>
        <v>44449</v>
      </c>
      <c r="M478" t="str">
        <f t="shared" si="29"/>
        <v>BOTH</v>
      </c>
      <c r="N478" s="10">
        <f t="shared" si="30"/>
        <v>0.8</v>
      </c>
      <c r="O478" s="10">
        <f t="shared" si="30"/>
        <v>0.05</v>
      </c>
      <c r="P478" s="10">
        <f t="shared" si="30"/>
        <v>0.15</v>
      </c>
      <c r="Q478" s="11">
        <f t="shared" si="31"/>
        <v>230985</v>
      </c>
    </row>
    <row r="479" spans="1:17" ht="15" customHeight="1" x14ac:dyDescent="0.3">
      <c r="A479" s="5">
        <f>[1]Intermediate!A479</f>
        <v>2000050707</v>
      </c>
      <c r="B479" s="6">
        <f>VLOOKUP($D479,'[1]Counties Systems Crosswalk'!C:E,3)</f>
        <v>8</v>
      </c>
      <c r="C479" s="7" t="str">
        <f>VLOOKUP($A479,[1]Intermediate!A:T,3)</f>
        <v>CHATHAM TRANSIT NETWORK</v>
      </c>
      <c r="D479" s="7">
        <f>VLOOKUP($C479,[1]Claims!A:B,2,FALSE)</f>
        <v>1016</v>
      </c>
      <c r="E479" t="str">
        <f>VLOOKUP($D479,'[1]Counties Systems Crosswalk'!C:D,2)</f>
        <v>Chatham</v>
      </c>
      <c r="F479" t="str">
        <f>VLOOKUP($A479,[1]Intermediate!A:T,5)</f>
        <v>P2022_CAPITAL</v>
      </c>
      <c r="G479" s="8">
        <f>VLOOKUP($A479,[1]Intermediate!A:T,10)</f>
        <v>117990</v>
      </c>
      <c r="H479" s="8">
        <f>VLOOKUP($A479,[1]Intermediate!A:T,10)*[1]Intermediate!Q479/100</f>
        <v>94392</v>
      </c>
      <c r="I479" s="8">
        <f>VLOOKUP($A479,[1]Intermediate!A:T,10)*[1]Intermediate!R479/100</f>
        <v>11799</v>
      </c>
      <c r="J479" s="8">
        <f>VLOOKUP($A479,[1]Intermediate!A:T,10)*[1]Intermediate!S479/100</f>
        <v>11799</v>
      </c>
      <c r="K479" t="str">
        <f t="shared" si="28"/>
        <v>CAPITAL</v>
      </c>
      <c r="L479" s="9">
        <f>VLOOKUP($A479,[1]Intermediate!A:T,2)</f>
        <v>44449</v>
      </c>
      <c r="M479" t="str">
        <f t="shared" si="29"/>
        <v>BOTH</v>
      </c>
      <c r="N479" s="10">
        <f t="shared" si="30"/>
        <v>0.8</v>
      </c>
      <c r="O479" s="10">
        <f t="shared" si="30"/>
        <v>0.1</v>
      </c>
      <c r="P479" s="10">
        <f t="shared" si="30"/>
        <v>0.1</v>
      </c>
      <c r="Q479" s="11">
        <f t="shared" si="31"/>
        <v>117990</v>
      </c>
    </row>
    <row r="480" spans="1:17" ht="15" customHeight="1" x14ac:dyDescent="0.3">
      <c r="A480" s="5">
        <f>[1]Intermediate!A480</f>
        <v>2000050708</v>
      </c>
      <c r="B480" s="6">
        <f>VLOOKUP($D480,'[1]Counties Systems Crosswalk'!C:E,3)</f>
        <v>9</v>
      </c>
      <c r="C480" s="7" t="str">
        <f>VLOOKUP($A480,[1]Intermediate!A:T,3)</f>
        <v>ROWAN COUNTY</v>
      </c>
      <c r="D480" s="7">
        <f>VLOOKUP($C480,[1]Claims!A:B,2,FALSE)</f>
        <v>1061</v>
      </c>
      <c r="E480" t="str">
        <f>VLOOKUP($D480,'[1]Counties Systems Crosswalk'!C:D,2)</f>
        <v>Rowan</v>
      </c>
      <c r="F480" t="str">
        <f>VLOOKUP($A480,[1]Intermediate!A:T,5)</f>
        <v>P2022_CAPITAL</v>
      </c>
      <c r="G480" s="8">
        <f>VLOOKUP($A480,[1]Intermediate!A:T,10)</f>
        <v>592200</v>
      </c>
      <c r="H480" s="8">
        <f>VLOOKUP($A480,[1]Intermediate!A:T,10)*[1]Intermediate!Q480/100</f>
        <v>473760</v>
      </c>
      <c r="I480" s="8">
        <f>VLOOKUP($A480,[1]Intermediate!A:T,10)*[1]Intermediate!R480/100</f>
        <v>59220</v>
      </c>
      <c r="J480" s="8">
        <f>VLOOKUP($A480,[1]Intermediate!A:T,10)*[1]Intermediate!S480/100</f>
        <v>59220</v>
      </c>
      <c r="K480" t="str">
        <f t="shared" si="28"/>
        <v>CAPITAL</v>
      </c>
      <c r="L480" s="9">
        <f>VLOOKUP($A480,[1]Intermediate!A:T,2)</f>
        <v>44449</v>
      </c>
      <c r="M480" t="str">
        <f t="shared" si="29"/>
        <v>BOTH</v>
      </c>
      <c r="N480" s="10">
        <f t="shared" si="30"/>
        <v>0.8</v>
      </c>
      <c r="O480" s="10">
        <f t="shared" si="30"/>
        <v>0.1</v>
      </c>
      <c r="P480" s="10">
        <f t="shared" si="30"/>
        <v>0.1</v>
      </c>
      <c r="Q480" s="11">
        <f t="shared" si="31"/>
        <v>592200</v>
      </c>
    </row>
    <row r="481" spans="1:17" ht="15" customHeight="1" x14ac:dyDescent="0.3">
      <c r="A481" s="5">
        <f>[1]Intermediate!A481</f>
        <v>2000050744</v>
      </c>
      <c r="B481" s="6">
        <f>VLOOKUP($D481,'[1]Counties Systems Crosswalk'!C:E,3)</f>
        <v>7</v>
      </c>
      <c r="C481" s="7" t="str">
        <f>VLOOKUP($A481,[1]Intermediate!A:T,3)</f>
        <v>ORANGE COUNTY</v>
      </c>
      <c r="D481" s="7">
        <f>VLOOKUP($C481,[1]Claims!A:B,2,FALSE)</f>
        <v>1052</v>
      </c>
      <c r="E481" t="str">
        <f>VLOOKUP($D481,'[1]Counties Systems Crosswalk'!C:D,2)</f>
        <v>Orange</v>
      </c>
      <c r="F481" t="str">
        <f>VLOOKUP($A481,[1]Intermediate!A:T,5)</f>
        <v>P2021_5307_SUBS _OPER</v>
      </c>
      <c r="G481" s="8">
        <f>VLOOKUP($A481,[1]Intermediate!A:T,10)</f>
        <v>158121</v>
      </c>
      <c r="H481" s="8">
        <f>VLOOKUP($A481,[1]Intermediate!A:T,10)*[1]Intermediate!Q481/100</f>
        <v>79060.5</v>
      </c>
      <c r="I481" s="8">
        <f>VLOOKUP($A481,[1]Intermediate!A:T,10)*[1]Intermediate!R481/100</f>
        <v>0</v>
      </c>
      <c r="J481" s="8">
        <f>VLOOKUP($A481,[1]Intermediate!A:T,10)*[1]Intermediate!S481/100</f>
        <v>79060.5</v>
      </c>
      <c r="K481" t="str">
        <f t="shared" si="28"/>
        <v>OPERATING</v>
      </c>
      <c r="L481" s="9">
        <f>VLOOKUP($A481,[1]Intermediate!A:T,2)</f>
        <v>44453</v>
      </c>
      <c r="M481" t="str">
        <f t="shared" si="29"/>
        <v>FEDERAL</v>
      </c>
      <c r="N481" s="10">
        <f t="shared" si="30"/>
        <v>0.5</v>
      </c>
      <c r="O481" s="10">
        <f t="shared" si="30"/>
        <v>0</v>
      </c>
      <c r="P481" s="10">
        <f t="shared" si="30"/>
        <v>0.5</v>
      </c>
      <c r="Q481" s="11">
        <f t="shared" si="31"/>
        <v>158121</v>
      </c>
    </row>
    <row r="482" spans="1:17" ht="15" customHeight="1" x14ac:dyDescent="0.3">
      <c r="A482" s="5">
        <f>[1]Intermediate!A482</f>
        <v>2000050745</v>
      </c>
      <c r="B482" s="6">
        <f>VLOOKUP($D482,'[1]Counties Systems Crosswalk'!C:E,3)</f>
        <v>10</v>
      </c>
      <c r="C482" s="7" t="str">
        <f>VLOOKUP($A482,[1]Intermediate!A:T,3)</f>
        <v>SUSTAIN CHARLOTTE INC</v>
      </c>
      <c r="D482" s="7">
        <f>VLOOKUP($C482,[1]Claims!A:B,2,FALSE)</f>
        <v>1085</v>
      </c>
      <c r="E482" t="str">
        <f>VLOOKUP($D482,'[1]Counties Systems Crosswalk'!C:D,2)</f>
        <v>Mecklenburg</v>
      </c>
      <c r="F482" t="str">
        <f>VLOOKUP($A482,[1]Intermediate!A:T,5)</f>
        <v>P2022_RIDESHARE</v>
      </c>
      <c r="G482" s="8">
        <f>VLOOKUP($A482,[1]Intermediate!A:T,10)</f>
        <v>74323</v>
      </c>
      <c r="H482" s="8">
        <f>VLOOKUP($A482,[1]Intermediate!A:T,10)*[1]Intermediate!Q482/100</f>
        <v>0</v>
      </c>
      <c r="I482" s="8">
        <f>VLOOKUP($A482,[1]Intermediate!A:T,10)*[1]Intermediate!R482/100</f>
        <v>37161.5</v>
      </c>
      <c r="J482" s="8">
        <f>VLOOKUP($A482,[1]Intermediate!A:T,10)*[1]Intermediate!S482/100</f>
        <v>37161.5</v>
      </c>
      <c r="K482" t="str">
        <f t="shared" si="28"/>
        <v/>
      </c>
      <c r="L482" s="9">
        <f>VLOOKUP($A482,[1]Intermediate!A:T,2)</f>
        <v>44453</v>
      </c>
      <c r="M482" t="str">
        <f t="shared" si="29"/>
        <v>STATE</v>
      </c>
      <c r="N482" s="10">
        <f t="shared" si="30"/>
        <v>0</v>
      </c>
      <c r="O482" s="10">
        <f t="shared" si="30"/>
        <v>0.5</v>
      </c>
      <c r="P482" s="10">
        <f t="shared" si="30"/>
        <v>0.5</v>
      </c>
      <c r="Q482" s="11">
        <f t="shared" si="31"/>
        <v>74323</v>
      </c>
    </row>
    <row r="483" spans="1:17" ht="15" customHeight="1" x14ac:dyDescent="0.3">
      <c r="A483" s="5">
        <f>[1]Intermediate!A483</f>
        <v>2000050746</v>
      </c>
      <c r="B483" s="6" t="str">
        <f>VLOOKUP($D483,'[1]Counties Systems Crosswalk'!C:E,3)</f>
        <v>4, 5, 6, 7, 8</v>
      </c>
      <c r="C483" s="7" t="str">
        <f>VLOOKUP($A483,[1]Intermediate!A:T,3)</f>
        <v>TRIANGLE J COUNCIL OF GOVERNMENTS</v>
      </c>
      <c r="D483" s="7">
        <f>VLOOKUP($C483,[1]Claims!A:B,2,FALSE)</f>
        <v>2005</v>
      </c>
      <c r="E483" t="str">
        <f>VLOOKUP($D483,'[1]Counties Systems Crosswalk'!C:D,2)</f>
        <v>Chatham, Durham, Johnston, Lee, Moore, Orange, Wake</v>
      </c>
      <c r="F483" t="str">
        <f>VLOOKUP($A483,[1]Intermediate!A:T,5)</f>
        <v>P2022_RIDESHARE</v>
      </c>
      <c r="G483" s="8">
        <f>VLOOKUP($A483,[1]Intermediate!A:T,10)</f>
        <v>130491</v>
      </c>
      <c r="H483" s="8">
        <f>VLOOKUP($A483,[1]Intermediate!A:T,10)*[1]Intermediate!Q483/100</f>
        <v>0</v>
      </c>
      <c r="I483" s="8">
        <f>VLOOKUP($A483,[1]Intermediate!A:T,10)*[1]Intermediate!R483/100</f>
        <v>130491</v>
      </c>
      <c r="J483" s="8">
        <f>VLOOKUP($A483,[1]Intermediate!A:T,10)*[1]Intermediate!S483/100</f>
        <v>0</v>
      </c>
      <c r="K483" t="str">
        <f t="shared" si="28"/>
        <v/>
      </c>
      <c r="L483" s="9">
        <f>VLOOKUP($A483,[1]Intermediate!A:T,2)</f>
        <v>44453</v>
      </c>
      <c r="M483" t="str">
        <f t="shared" si="29"/>
        <v>STATE</v>
      </c>
      <c r="N483" s="10">
        <f t="shared" si="30"/>
        <v>0</v>
      </c>
      <c r="O483" s="10">
        <f t="shared" si="30"/>
        <v>1</v>
      </c>
      <c r="P483" s="10">
        <f t="shared" si="30"/>
        <v>0</v>
      </c>
      <c r="Q483" s="11">
        <f t="shared" si="31"/>
        <v>130491</v>
      </c>
    </row>
    <row r="484" spans="1:17" ht="15" customHeight="1" x14ac:dyDescent="0.3">
      <c r="A484" s="5">
        <f>[1]Intermediate!A484</f>
        <v>2000050747</v>
      </c>
      <c r="B484" s="6" t="str">
        <f>VLOOKUP($D484,'[1]Counties Systems Crosswalk'!C:E,3)</f>
        <v>7, 8, 9, 11</v>
      </c>
      <c r="C484" s="7" t="str">
        <f>VLOOKUP($A484,[1]Intermediate!A:T,3)</f>
        <v>PIEDMONT AUTHORITY</v>
      </c>
      <c r="D484" s="7">
        <f>VLOOKUP($C484,[1]Claims!A:B,2,FALSE)</f>
        <v>1088</v>
      </c>
      <c r="E484" t="str">
        <f>VLOOKUP($D484,'[1]Counties Systems Crosswalk'!C:D,2)</f>
        <v>Surry, Stokes, Forsyth, Yadkin, Rockingham, Alamance, Davie, Guilford, Davidson, Randolph</v>
      </c>
      <c r="F484" t="str">
        <f>VLOOKUP($A484,[1]Intermediate!A:T,5)</f>
        <v>P2022_RIDESHARE</v>
      </c>
      <c r="G484" s="8">
        <f>VLOOKUP($A484,[1]Intermediate!A:T,10)</f>
        <v>231412</v>
      </c>
      <c r="H484" s="8">
        <f>VLOOKUP($A484,[1]Intermediate!A:T,10)*[1]Intermediate!Q484/100</f>
        <v>0</v>
      </c>
      <c r="I484" s="8">
        <f>VLOOKUP($A484,[1]Intermediate!A:T,10)*[1]Intermediate!R484/100</f>
        <v>115706</v>
      </c>
      <c r="J484" s="8">
        <f>VLOOKUP($A484,[1]Intermediate!A:T,10)*[1]Intermediate!S484/100</f>
        <v>115706</v>
      </c>
      <c r="K484" t="str">
        <f t="shared" si="28"/>
        <v/>
      </c>
      <c r="L484" s="9">
        <f>VLOOKUP($A484,[1]Intermediate!A:T,2)</f>
        <v>44453</v>
      </c>
      <c r="M484" t="str">
        <f t="shared" si="29"/>
        <v>STATE</v>
      </c>
      <c r="N484" s="10">
        <f t="shared" si="30"/>
        <v>0</v>
      </c>
      <c r="O484" s="10">
        <f t="shared" si="30"/>
        <v>0.5</v>
      </c>
      <c r="P484" s="10">
        <f t="shared" si="30"/>
        <v>0.5</v>
      </c>
      <c r="Q484" s="11">
        <f t="shared" si="31"/>
        <v>231412</v>
      </c>
    </row>
    <row r="485" spans="1:17" ht="15" customHeight="1" x14ac:dyDescent="0.3">
      <c r="A485" s="5">
        <f>[1]Intermediate!A485</f>
        <v>2000050782</v>
      </c>
      <c r="B485" s="6">
        <f>VLOOKUP($D485,'[1]Counties Systems Crosswalk'!C:E,3)</f>
        <v>11</v>
      </c>
      <c r="C485" s="7" t="str">
        <f>VLOOKUP($A485,[1]Intermediate!A:T,3)</f>
        <v>APPALCART</v>
      </c>
      <c r="D485" s="7">
        <f>VLOOKUP($C485,[1]Claims!A:B,2,FALSE)</f>
        <v>1006</v>
      </c>
      <c r="E485" t="str">
        <f>VLOOKUP($D485,'[1]Counties Systems Crosswalk'!C:D,2)</f>
        <v>Watauga</v>
      </c>
      <c r="F485" t="str">
        <f>VLOOKUP($A485,[1]Intermediate!A:T,5)</f>
        <v>P2022_RURAL STATE OPER</v>
      </c>
      <c r="G485" s="8">
        <f>VLOOKUP($A485,[1]Intermediate!A:T,10)</f>
        <v>105466</v>
      </c>
      <c r="H485" s="8">
        <f>VLOOKUP($A485,[1]Intermediate!A:T,10)*[1]Intermediate!Q485/100</f>
        <v>0</v>
      </c>
      <c r="I485" s="8">
        <f>VLOOKUP($A485,[1]Intermediate!A:T,10)*[1]Intermediate!R485/100</f>
        <v>52733</v>
      </c>
      <c r="J485" s="8">
        <f>VLOOKUP($A485,[1]Intermediate!A:T,10)*[1]Intermediate!S485/100</f>
        <v>52733</v>
      </c>
      <c r="K485" t="str">
        <f t="shared" si="28"/>
        <v>OPERATING</v>
      </c>
      <c r="L485" s="9">
        <f>VLOOKUP($A485,[1]Intermediate!A:T,2)</f>
        <v>44454</v>
      </c>
      <c r="M485" t="str">
        <f t="shared" si="29"/>
        <v>STATE</v>
      </c>
      <c r="N485" s="10">
        <f t="shared" si="30"/>
        <v>0</v>
      </c>
      <c r="O485" s="10">
        <f t="shared" si="30"/>
        <v>0.5</v>
      </c>
      <c r="P485" s="10">
        <f t="shared" si="30"/>
        <v>0.5</v>
      </c>
      <c r="Q485" s="11">
        <f t="shared" si="31"/>
        <v>105466</v>
      </c>
    </row>
    <row r="486" spans="1:17" ht="15" customHeight="1" x14ac:dyDescent="0.3">
      <c r="A486" s="5">
        <f>[1]Intermediate!A486</f>
        <v>2000050797</v>
      </c>
      <c r="B486" s="6" t="str">
        <f>VLOOKUP($D486,'[1]Counties Systems Crosswalk'!C:E,3)</f>
        <v>7, 8, 9, 11</v>
      </c>
      <c r="C486" s="7" t="str">
        <f>VLOOKUP($A486,[1]Intermediate!A:T,3)</f>
        <v>PIEDMONT AUTHORITY</v>
      </c>
      <c r="D486" s="7">
        <f>VLOOKUP($C486,[1]Claims!A:B,2,FALSE)</f>
        <v>1088</v>
      </c>
      <c r="E486" t="str">
        <f>VLOOKUP($D486,'[1]Counties Systems Crosswalk'!C:D,2)</f>
        <v>Surry, Stokes, Forsyth, Yadkin, Rockingham, Alamance, Davie, Guilford, Davidson, Randolph</v>
      </c>
      <c r="F486" t="str">
        <f>VLOOKUP($A486,[1]Intermediate!A:T,5)</f>
        <v>P2022_URBAN STATE MATCH</v>
      </c>
      <c r="G486" s="8">
        <f>VLOOKUP($A486,[1]Intermediate!A:T,10)</f>
        <v>489426</v>
      </c>
      <c r="H486" s="8">
        <f>VLOOKUP($A486,[1]Intermediate!A:T,10)*[1]Intermediate!Q486/100</f>
        <v>0</v>
      </c>
      <c r="I486" s="8">
        <f>VLOOKUP($A486,[1]Intermediate!A:T,10)*[1]Intermediate!R486/100</f>
        <v>48942.6</v>
      </c>
      <c r="J486" s="8">
        <f>VLOOKUP($A486,[1]Intermediate!A:T,10)*[1]Intermediate!S486/100</f>
        <v>48942.6</v>
      </c>
      <c r="K486" t="str">
        <f t="shared" si="28"/>
        <v/>
      </c>
      <c r="L486" s="9">
        <f>VLOOKUP($A486,[1]Intermediate!A:T,2)</f>
        <v>44456</v>
      </c>
      <c r="M486" t="str">
        <f t="shared" si="29"/>
        <v>STATE</v>
      </c>
      <c r="N486" s="10">
        <f t="shared" si="30"/>
        <v>0</v>
      </c>
      <c r="O486" s="10">
        <f t="shared" si="30"/>
        <v>9.9999999999999992E-2</v>
      </c>
      <c r="P486" s="10">
        <f t="shared" si="30"/>
        <v>9.9999999999999992E-2</v>
      </c>
      <c r="Q486" s="11">
        <f t="shared" si="31"/>
        <v>97885.2</v>
      </c>
    </row>
    <row r="487" spans="1:17" ht="15" customHeight="1" x14ac:dyDescent="0.3">
      <c r="A487" s="5">
        <f>[1]Intermediate!A487</f>
        <v>2000050813</v>
      </c>
      <c r="B487" s="6">
        <f>VLOOKUP($D487,'[1]Counties Systems Crosswalk'!C:E,3)</f>
        <v>7</v>
      </c>
      <c r="C487" s="7" t="str">
        <f>VLOOKUP($A487,[1]Intermediate!A:T,3)</f>
        <v>CASWELL COUNTY</v>
      </c>
      <c r="D487" s="7">
        <f>VLOOKUP($C487,[1]Claims!A:B,2,FALSE)</f>
        <v>1015</v>
      </c>
      <c r="E487" t="str">
        <f>VLOOKUP($D487,'[1]Counties Systems Crosswalk'!C:D,2)</f>
        <v>Caswell</v>
      </c>
      <c r="F487" t="str">
        <f>VLOOKUP($A487,[1]Intermediate!A:T,5)</f>
        <v>P2022_CAPITAL</v>
      </c>
      <c r="G487" s="8">
        <f>VLOOKUP($A487,[1]Intermediate!A:T,10)</f>
        <v>113220</v>
      </c>
      <c r="H487" s="8">
        <f>VLOOKUP($A487,[1]Intermediate!A:T,10)*[1]Intermediate!Q487/100</f>
        <v>90576</v>
      </c>
      <c r="I487" s="8">
        <f>VLOOKUP($A487,[1]Intermediate!A:T,10)*[1]Intermediate!R487/100</f>
        <v>11322</v>
      </c>
      <c r="J487" s="8">
        <f>VLOOKUP($A487,[1]Intermediate!A:T,10)*[1]Intermediate!S487/100</f>
        <v>11322</v>
      </c>
      <c r="K487" t="str">
        <f t="shared" si="28"/>
        <v>CAPITAL</v>
      </c>
      <c r="L487" s="9">
        <f>VLOOKUP($A487,[1]Intermediate!A:T,2)</f>
        <v>44455</v>
      </c>
      <c r="M487" t="str">
        <f t="shared" si="29"/>
        <v>BOTH</v>
      </c>
      <c r="N487" s="10">
        <f t="shared" si="30"/>
        <v>0.8</v>
      </c>
      <c r="O487" s="10">
        <f t="shared" si="30"/>
        <v>0.1</v>
      </c>
      <c r="P487" s="10">
        <f t="shared" si="30"/>
        <v>0.1</v>
      </c>
      <c r="Q487" s="11">
        <f t="shared" si="31"/>
        <v>113220</v>
      </c>
    </row>
    <row r="488" spans="1:17" ht="15" customHeight="1" x14ac:dyDescent="0.3">
      <c r="A488" s="5">
        <f>[1]Intermediate!A488</f>
        <v>2000050814</v>
      </c>
      <c r="B488" s="6">
        <f>VLOOKUP($D488,'[1]Counties Systems Crosswalk'!C:E,3)</f>
        <v>2</v>
      </c>
      <c r="C488" s="7" t="str">
        <f>VLOOKUP($A488,[1]Intermediate!A:T,3)</f>
        <v>LENOIR COUNTY</v>
      </c>
      <c r="D488" s="7">
        <f>VLOOKUP($C488,[1]Claims!A:B,2,FALSE)</f>
        <v>1042</v>
      </c>
      <c r="E488" t="str">
        <f>VLOOKUP($D488,'[1]Counties Systems Crosswalk'!C:D,2)</f>
        <v>Lenior</v>
      </c>
      <c r="F488" t="str">
        <f>VLOOKUP($A488,[1]Intermediate!A:T,5)</f>
        <v>P2022_CAPITAL</v>
      </c>
      <c r="G488" s="8">
        <f>VLOOKUP($A488,[1]Intermediate!A:T,10)</f>
        <v>183150</v>
      </c>
      <c r="H488" s="8">
        <f>VLOOKUP($A488,[1]Intermediate!A:T,10)*[1]Intermediate!Q488/100</f>
        <v>146520</v>
      </c>
      <c r="I488" s="8">
        <f>VLOOKUP($A488,[1]Intermediate!A:T,10)*[1]Intermediate!R488/100</f>
        <v>18315</v>
      </c>
      <c r="J488" s="8">
        <f>VLOOKUP($A488,[1]Intermediate!A:T,10)*[1]Intermediate!S488/100</f>
        <v>18315</v>
      </c>
      <c r="K488" t="str">
        <f t="shared" si="28"/>
        <v>CAPITAL</v>
      </c>
      <c r="L488" s="9">
        <f>VLOOKUP($A488,[1]Intermediate!A:T,2)</f>
        <v>44455</v>
      </c>
      <c r="M488" t="str">
        <f t="shared" si="29"/>
        <v>BOTH</v>
      </c>
      <c r="N488" s="10">
        <f t="shared" si="30"/>
        <v>0.8</v>
      </c>
      <c r="O488" s="10">
        <f t="shared" si="30"/>
        <v>0.1</v>
      </c>
      <c r="P488" s="10">
        <f t="shared" si="30"/>
        <v>0.1</v>
      </c>
      <c r="Q488" s="11">
        <f t="shared" si="31"/>
        <v>183150</v>
      </c>
    </row>
    <row r="489" spans="1:17" ht="15" customHeight="1" x14ac:dyDescent="0.3">
      <c r="A489" s="5">
        <f>[1]Intermediate!A489</f>
        <v>2000050850</v>
      </c>
      <c r="B489" s="6">
        <f>VLOOKUP($D489,'[1]Counties Systems Crosswalk'!C:E,3)</f>
        <v>10</v>
      </c>
      <c r="C489" s="7" t="str">
        <f>VLOOKUP($A489,[1]Intermediate!A:T,3)</f>
        <v>UNION COUNTY</v>
      </c>
      <c r="D489" s="7">
        <f>VLOOKUP($C489,[1]Claims!A:B,2,FALSE)</f>
        <v>1069</v>
      </c>
      <c r="E489" t="str">
        <f>VLOOKUP($D489,'[1]Counties Systems Crosswalk'!C:D,2)</f>
        <v>Union</v>
      </c>
      <c r="F489" t="str">
        <f>VLOOKUP($A489,[1]Intermediate!A:T,5)</f>
        <v>P2021_5307_SUBS_CAPITAL</v>
      </c>
      <c r="G489" s="8">
        <f>VLOOKUP($A489,[1]Intermediate!A:T,10)</f>
        <v>21900</v>
      </c>
      <c r="H489" s="8">
        <f>VLOOKUP($A489,[1]Intermediate!A:T,10)*[1]Intermediate!Q489/100</f>
        <v>17520</v>
      </c>
      <c r="I489" s="8">
        <f>VLOOKUP($A489,[1]Intermediate!A:T,10)*[1]Intermediate!R489/100</f>
        <v>0</v>
      </c>
      <c r="J489" s="8">
        <f>VLOOKUP($A489,[1]Intermediate!A:T,10)*[1]Intermediate!S489/100</f>
        <v>4380</v>
      </c>
      <c r="K489" t="str">
        <f t="shared" si="28"/>
        <v>CAPITAL</v>
      </c>
      <c r="L489" s="9">
        <f>VLOOKUP($A489,[1]Intermediate!A:T,2)</f>
        <v>44456</v>
      </c>
      <c r="M489" t="str">
        <f t="shared" si="29"/>
        <v>FEDERAL</v>
      </c>
      <c r="N489" s="10">
        <f t="shared" si="30"/>
        <v>0.8</v>
      </c>
      <c r="O489" s="10">
        <f t="shared" si="30"/>
        <v>0</v>
      </c>
      <c r="P489" s="10">
        <f t="shared" si="30"/>
        <v>0.2</v>
      </c>
      <c r="Q489" s="11">
        <f t="shared" si="31"/>
        <v>21900</v>
      </c>
    </row>
    <row r="490" spans="1:17" ht="15" customHeight="1" x14ac:dyDescent="0.3">
      <c r="A490" s="5">
        <f>[1]Intermediate!A490</f>
        <v>2000050851</v>
      </c>
      <c r="B490" s="6">
        <f>VLOOKUP($D490,'[1]Counties Systems Crosswalk'!C:E,3)</f>
        <v>10</v>
      </c>
      <c r="C490" s="7" t="str">
        <f>VLOOKUP($A490,[1]Intermediate!A:T,3)</f>
        <v>UNION COUNTY</v>
      </c>
      <c r="D490" s="7">
        <f>VLOOKUP($C490,[1]Claims!A:B,2,FALSE)</f>
        <v>1069</v>
      </c>
      <c r="E490" t="str">
        <f>VLOOKUP($D490,'[1]Counties Systems Crosswalk'!C:D,2)</f>
        <v>Union</v>
      </c>
      <c r="F490" t="str">
        <f>VLOOKUP($A490,[1]Intermediate!A:T,5)</f>
        <v>P2021_5307_SUBS _OPER</v>
      </c>
      <c r="G490" s="8">
        <f>VLOOKUP($A490,[1]Intermediate!A:T,10)</f>
        <v>294098</v>
      </c>
      <c r="H490" s="8">
        <f>VLOOKUP($A490,[1]Intermediate!A:T,10)*[1]Intermediate!Q490/100</f>
        <v>147049</v>
      </c>
      <c r="I490" s="8">
        <f>VLOOKUP($A490,[1]Intermediate!A:T,10)*[1]Intermediate!R490/100</f>
        <v>0</v>
      </c>
      <c r="J490" s="8">
        <f>VLOOKUP($A490,[1]Intermediate!A:T,10)*[1]Intermediate!S490/100</f>
        <v>147049</v>
      </c>
      <c r="K490" t="str">
        <f t="shared" si="28"/>
        <v>OPERATING</v>
      </c>
      <c r="L490" s="9">
        <f>VLOOKUP($A490,[1]Intermediate!A:T,2)</f>
        <v>44456</v>
      </c>
      <c r="M490" t="str">
        <f t="shared" si="29"/>
        <v>FEDERAL</v>
      </c>
      <c r="N490" s="10">
        <f t="shared" si="30"/>
        <v>0.5</v>
      </c>
      <c r="O490" s="10">
        <f t="shared" si="30"/>
        <v>0</v>
      </c>
      <c r="P490" s="10">
        <f t="shared" si="30"/>
        <v>0.5</v>
      </c>
      <c r="Q490" s="11">
        <f t="shared" si="31"/>
        <v>294098</v>
      </c>
    </row>
    <row r="491" spans="1:17" ht="15" customHeight="1" x14ac:dyDescent="0.3">
      <c r="A491" s="5">
        <f>[1]Intermediate!A491</f>
        <v>2000050890</v>
      </c>
      <c r="B491" s="6">
        <f>VLOOKUP($D491,'[1]Counties Systems Crosswalk'!C:E,3)</f>
        <v>9</v>
      </c>
      <c r="C491" s="7" t="str">
        <f>VLOOKUP($A491,[1]Intermediate!A:T,3)</f>
        <v>DAVIDSON COUNTY</v>
      </c>
      <c r="D491" s="7">
        <f>VLOOKUP($C491,[1]Claims!A:B,2,FALSE)</f>
        <v>1027</v>
      </c>
      <c r="E491" t="str">
        <f>VLOOKUP($D491,'[1]Counties Systems Crosswalk'!C:D,2)</f>
        <v>Davidson</v>
      </c>
      <c r="F491" t="str">
        <f>VLOOKUP($A491,[1]Intermediate!A:T,5)</f>
        <v>P2021_5307_SUBS _OPER</v>
      </c>
      <c r="G491" s="8">
        <f>VLOOKUP($A491,[1]Intermediate!A:T,10)</f>
        <v>90000</v>
      </c>
      <c r="H491" s="8">
        <f>VLOOKUP($A491,[1]Intermediate!A:T,10)*[1]Intermediate!Q491/100</f>
        <v>45000</v>
      </c>
      <c r="I491" s="8">
        <f>VLOOKUP($A491,[1]Intermediate!A:T,10)*[1]Intermediate!R491/100</f>
        <v>0</v>
      </c>
      <c r="J491" s="8">
        <f>VLOOKUP($A491,[1]Intermediate!A:T,10)*[1]Intermediate!S491/100</f>
        <v>45000</v>
      </c>
      <c r="K491" t="str">
        <f t="shared" si="28"/>
        <v>OPERATING</v>
      </c>
      <c r="L491" s="9">
        <f>VLOOKUP($A491,[1]Intermediate!A:T,2)</f>
        <v>44460</v>
      </c>
      <c r="M491" t="str">
        <f t="shared" si="29"/>
        <v>FEDERAL</v>
      </c>
      <c r="N491" s="10">
        <f t="shared" si="30"/>
        <v>0.5</v>
      </c>
      <c r="O491" s="10">
        <f t="shared" si="30"/>
        <v>0</v>
      </c>
      <c r="P491" s="10">
        <f t="shared" si="30"/>
        <v>0.5</v>
      </c>
      <c r="Q491" s="11">
        <f t="shared" si="31"/>
        <v>90000</v>
      </c>
    </row>
    <row r="492" spans="1:17" ht="15" customHeight="1" x14ac:dyDescent="0.3">
      <c r="A492" s="5">
        <f>[1]Intermediate!A492</f>
        <v>2000050891</v>
      </c>
      <c r="B492" s="6">
        <f>VLOOKUP($D492,'[1]Counties Systems Crosswalk'!C:E,3)</f>
        <v>6</v>
      </c>
      <c r="C492" s="7" t="str">
        <f>VLOOKUP($A492,[1]Intermediate!A:T,3)</f>
        <v>CITY OF FAYETTEVILLE</v>
      </c>
      <c r="D492" s="7">
        <f>VLOOKUP($C492,[1]Claims!A:B,2,FALSE)</f>
        <v>1025</v>
      </c>
      <c r="E492" t="str">
        <f>VLOOKUP($D492,'[1]Counties Systems Crosswalk'!C:D,2)</f>
        <v>Cumberland</v>
      </c>
      <c r="F492" t="str">
        <f>VLOOKUP($A492,[1]Intermediate!A:T,5)</f>
        <v>P2022_URBAN STATE MATCH</v>
      </c>
      <c r="G492" s="8">
        <f>VLOOKUP($A492,[1]Intermediate!A:T,10)</f>
        <v>272550</v>
      </c>
      <c r="H492" s="8">
        <f>VLOOKUP($A492,[1]Intermediate!A:T,10)*[1]Intermediate!Q492/100</f>
        <v>0</v>
      </c>
      <c r="I492" s="8">
        <f>VLOOKUP($A492,[1]Intermediate!A:T,10)*[1]Intermediate!R492/100</f>
        <v>20441.25</v>
      </c>
      <c r="J492" s="8">
        <f>VLOOKUP($A492,[1]Intermediate!A:T,10)*[1]Intermediate!S492/100</f>
        <v>20441.25</v>
      </c>
      <c r="K492" t="str">
        <f t="shared" si="28"/>
        <v/>
      </c>
      <c r="L492" s="9">
        <f>VLOOKUP($A492,[1]Intermediate!A:T,2)</f>
        <v>44460</v>
      </c>
      <c r="M492" t="str">
        <f t="shared" si="29"/>
        <v>STATE</v>
      </c>
      <c r="N492" s="10">
        <f t="shared" si="30"/>
        <v>0</v>
      </c>
      <c r="O492" s="10">
        <f t="shared" si="30"/>
        <v>7.4999999999999997E-2</v>
      </c>
      <c r="P492" s="10">
        <f t="shared" si="30"/>
        <v>7.4999999999999997E-2</v>
      </c>
      <c r="Q492" s="11">
        <f t="shared" si="31"/>
        <v>40882.5</v>
      </c>
    </row>
    <row r="493" spans="1:17" ht="15" customHeight="1" x14ac:dyDescent="0.3">
      <c r="A493" s="5">
        <f>[1]Intermediate!A493</f>
        <v>2000051058</v>
      </c>
      <c r="B493" s="6">
        <f>VLOOKUP($D493,'[1]Counties Systems Crosswalk'!C:E,3)</f>
        <v>3</v>
      </c>
      <c r="C493" s="7" t="str">
        <f>VLOOKUP($A493,[1]Intermediate!A:T,3)</f>
        <v>CITY OF JACKSONVILLE</v>
      </c>
      <c r="D493" s="7">
        <f>VLOOKUP($C493,[1]Claims!A:B,2,FALSE)</f>
        <v>1051</v>
      </c>
      <c r="E493" t="str">
        <f>VLOOKUP($D493,'[1]Counties Systems Crosswalk'!C:D,2)</f>
        <v>Onslow</v>
      </c>
      <c r="F493" t="str">
        <f>VLOOKUP($A493,[1]Intermediate!A:T,5)</f>
        <v>P2022_URBAN STATE MATCH</v>
      </c>
      <c r="G493" s="8">
        <f>VLOOKUP($A493,[1]Intermediate!A:T,10)</f>
        <v>42140</v>
      </c>
      <c r="H493" s="8">
        <f>VLOOKUP($A493,[1]Intermediate!A:T,10)*[1]Intermediate!Q493/100</f>
        <v>0</v>
      </c>
      <c r="I493" s="8">
        <f>VLOOKUP($A493,[1]Intermediate!A:T,10)*[1]Intermediate!R493/100</f>
        <v>4214</v>
      </c>
      <c r="J493" s="8">
        <f>VLOOKUP($A493,[1]Intermediate!A:T,10)*[1]Intermediate!S493/100</f>
        <v>4214</v>
      </c>
      <c r="K493" t="str">
        <f t="shared" si="28"/>
        <v/>
      </c>
      <c r="L493" s="9">
        <f>VLOOKUP($A493,[1]Intermediate!A:T,2)</f>
        <v>44467</v>
      </c>
      <c r="M493" t="str">
        <f t="shared" si="29"/>
        <v>STATE</v>
      </c>
      <c r="N493" s="10">
        <f t="shared" si="30"/>
        <v>0</v>
      </c>
      <c r="O493" s="10">
        <f t="shared" si="30"/>
        <v>0.1</v>
      </c>
      <c r="P493" s="10">
        <f t="shared" si="30"/>
        <v>0.1</v>
      </c>
      <c r="Q493" s="11">
        <f t="shared" si="31"/>
        <v>8428</v>
      </c>
    </row>
    <row r="494" spans="1:17" ht="15" customHeight="1" x14ac:dyDescent="0.3">
      <c r="A494" s="5">
        <f>[1]Intermediate!A494</f>
        <v>2000051059</v>
      </c>
      <c r="B494" s="6">
        <f>VLOOKUP($D494,'[1]Counties Systems Crosswalk'!C:E,3)</f>
        <v>12</v>
      </c>
      <c r="C494" s="7" t="str">
        <f>VLOOKUP($A494,[1]Intermediate!A:T,3)</f>
        <v>GASTON COUNTY</v>
      </c>
      <c r="D494" s="7">
        <f>VLOOKUP($C494,[1]Claims!A:B,2,FALSE)</f>
        <v>1029</v>
      </c>
      <c r="E494" t="str">
        <f>VLOOKUP($D494,'[1]Counties Systems Crosswalk'!C:D,2)</f>
        <v>Gaston</v>
      </c>
      <c r="F494" t="str">
        <f>VLOOKUP($A494,[1]Intermediate!A:T,5)</f>
        <v>P2022_CAPITAL</v>
      </c>
      <c r="G494" s="8">
        <f>VLOOKUP($A494,[1]Intermediate!A:T,10)</f>
        <v>39676</v>
      </c>
      <c r="H494" s="8">
        <f>VLOOKUP($A494,[1]Intermediate!A:T,10)*[1]Intermediate!Q494/100</f>
        <v>31740.799999999999</v>
      </c>
      <c r="I494" s="8">
        <f>VLOOKUP($A494,[1]Intermediate!A:T,10)*[1]Intermediate!R494/100</f>
        <v>3967.6</v>
      </c>
      <c r="J494" s="8">
        <f>VLOOKUP($A494,[1]Intermediate!A:T,10)*[1]Intermediate!S494/100</f>
        <v>3967.6</v>
      </c>
      <c r="K494" t="str">
        <f t="shared" si="28"/>
        <v>CAPITAL</v>
      </c>
      <c r="L494" s="9">
        <f>VLOOKUP($A494,[1]Intermediate!A:T,2)</f>
        <v>44467</v>
      </c>
      <c r="M494" t="str">
        <f t="shared" si="29"/>
        <v>BOTH</v>
      </c>
      <c r="N494" s="10">
        <f t="shared" si="30"/>
        <v>0.79999999999999993</v>
      </c>
      <c r="O494" s="10">
        <f t="shared" si="30"/>
        <v>9.9999999999999992E-2</v>
      </c>
      <c r="P494" s="10">
        <f t="shared" si="30"/>
        <v>9.9999999999999992E-2</v>
      </c>
      <c r="Q494" s="11">
        <f t="shared" si="31"/>
        <v>39676</v>
      </c>
    </row>
    <row r="495" spans="1:17" ht="15" customHeight="1" x14ac:dyDescent="0.3">
      <c r="A495" s="5">
        <f>[1]Intermediate!A495</f>
        <v>2000051070</v>
      </c>
      <c r="B495" s="6">
        <f>VLOOKUP($D495,'[1]Counties Systems Crosswalk'!C:E,3)</f>
        <v>12</v>
      </c>
      <c r="C495" s="7" t="str">
        <f>VLOOKUP($A495,[1]Intermediate!A:T,3)</f>
        <v>GASTON COUNTY</v>
      </c>
      <c r="D495" s="7">
        <f>VLOOKUP($C495,[1]Claims!A:B,2,FALSE)</f>
        <v>1029</v>
      </c>
      <c r="E495" t="str">
        <f>VLOOKUP($D495,'[1]Counties Systems Crosswalk'!C:D,2)</f>
        <v>Gaston</v>
      </c>
      <c r="F495" t="str">
        <f>VLOOKUP($A495,[1]Intermediate!A:T,5)</f>
        <v>P2022_CAPITAL</v>
      </c>
      <c r="G495" s="8">
        <f>VLOOKUP($A495,[1]Intermediate!A:T,10)</f>
        <v>779400</v>
      </c>
      <c r="H495" s="8">
        <f>VLOOKUP($A495,[1]Intermediate!A:T,10)*[1]Intermediate!Q495/100</f>
        <v>623520</v>
      </c>
      <c r="I495" s="8">
        <f>VLOOKUP($A495,[1]Intermediate!A:T,10)*[1]Intermediate!R495/100</f>
        <v>77940</v>
      </c>
      <c r="J495" s="8">
        <f>VLOOKUP($A495,[1]Intermediate!A:T,10)*[1]Intermediate!S495/100</f>
        <v>77940</v>
      </c>
      <c r="K495" t="str">
        <f t="shared" si="28"/>
        <v>CAPITAL</v>
      </c>
      <c r="L495" s="9">
        <f>VLOOKUP($A495,[1]Intermediate!A:T,2)</f>
        <v>44467</v>
      </c>
      <c r="M495" t="str">
        <f t="shared" si="29"/>
        <v>BOTH</v>
      </c>
      <c r="N495" s="10">
        <f t="shared" si="30"/>
        <v>0.8</v>
      </c>
      <c r="O495" s="10">
        <f t="shared" si="30"/>
        <v>0.1</v>
      </c>
      <c r="P495" s="10">
        <f t="shared" si="30"/>
        <v>0.1</v>
      </c>
      <c r="Q495" s="11">
        <f t="shared" si="31"/>
        <v>779400</v>
      </c>
    </row>
    <row r="496" spans="1:17" ht="15" customHeight="1" x14ac:dyDescent="0.3">
      <c r="A496" s="5">
        <f>[1]Intermediate!A496</f>
        <v>2000051110</v>
      </c>
      <c r="B496" s="6" t="str">
        <f>VLOOKUP($D496,'[1]Counties Systems Crosswalk'!C:E,3)</f>
        <v>4, 5, 6, 7, 8</v>
      </c>
      <c r="C496" s="7" t="str">
        <f>VLOOKUP($A496,[1]Intermediate!A:T,3)</f>
        <v>TRIANGLE J COUNCIL OF GOVERNMENTS</v>
      </c>
      <c r="D496" s="7">
        <f>VLOOKUP($C496,[1]Claims!A:B,2,FALSE)</f>
        <v>2005</v>
      </c>
      <c r="E496" t="str">
        <f>VLOOKUP($D496,'[1]Counties Systems Crosswalk'!C:D,2)</f>
        <v>Chatham, Durham, Johnston, Lee, Moore, Orange, Wake</v>
      </c>
      <c r="F496" t="str">
        <f>VLOOKUP($A496,[1]Intermediate!A:T,5)</f>
        <v>P2022_RIDESHARE</v>
      </c>
      <c r="G496" s="8">
        <f>VLOOKUP($A496,[1]Intermediate!A:T,10)</f>
        <v>407588</v>
      </c>
      <c r="H496" s="8">
        <f>VLOOKUP($A496,[1]Intermediate!A:T,10)*[1]Intermediate!Q496/100</f>
        <v>0</v>
      </c>
      <c r="I496" s="8">
        <f>VLOOKUP($A496,[1]Intermediate!A:T,10)*[1]Intermediate!R496/100</f>
        <v>203794</v>
      </c>
      <c r="J496" s="8">
        <f>VLOOKUP($A496,[1]Intermediate!A:T,10)*[1]Intermediate!S496/100</f>
        <v>203794</v>
      </c>
      <c r="K496" t="str">
        <f t="shared" si="28"/>
        <v/>
      </c>
      <c r="L496" s="9">
        <f>VLOOKUP($A496,[1]Intermediate!A:T,2)</f>
        <v>44467</v>
      </c>
      <c r="M496" t="str">
        <f t="shared" si="29"/>
        <v>STATE</v>
      </c>
      <c r="N496" s="10">
        <f t="shared" si="30"/>
        <v>0</v>
      </c>
      <c r="O496" s="10">
        <f t="shared" si="30"/>
        <v>0.5</v>
      </c>
      <c r="P496" s="10">
        <f t="shared" si="30"/>
        <v>0.5</v>
      </c>
      <c r="Q496" s="11">
        <f t="shared" si="31"/>
        <v>407588</v>
      </c>
    </row>
    <row r="497" spans="1:17" ht="15" customHeight="1" x14ac:dyDescent="0.3">
      <c r="A497" s="5">
        <f>[1]Intermediate!A497</f>
        <v>2000051201</v>
      </c>
      <c r="B497" s="6">
        <f>VLOOKUP($D497,'[1]Counties Systems Crosswalk'!C:E,3)</f>
        <v>10</v>
      </c>
      <c r="C497" s="7" t="str">
        <f>VLOOKUP($A497,[1]Intermediate!A:T,3)</f>
        <v>CITY OF CHARLOTTE</v>
      </c>
      <c r="D497" s="7">
        <f>VLOOKUP($C497,[1]Claims!A:B,2,FALSE)</f>
        <v>1085</v>
      </c>
      <c r="E497" t="str">
        <f>VLOOKUP($D497,'[1]Counties Systems Crosswalk'!C:D,2)</f>
        <v>Mecklenburg</v>
      </c>
      <c r="F497" t="str">
        <f>VLOOKUP($A497,[1]Intermediate!A:T,5)</f>
        <v>P2022_RIDESHARE</v>
      </c>
      <c r="G497" s="8">
        <f>VLOOKUP($A497,[1]Intermediate!A:T,10)</f>
        <v>137683</v>
      </c>
      <c r="H497" s="8">
        <f>VLOOKUP($A497,[1]Intermediate!A:T,10)*[1]Intermediate!Q497/100</f>
        <v>0</v>
      </c>
      <c r="I497" s="8">
        <f>VLOOKUP($A497,[1]Intermediate!A:T,10)*[1]Intermediate!R497/100</f>
        <v>68841.5</v>
      </c>
      <c r="J497" s="8">
        <f>VLOOKUP($A497,[1]Intermediate!A:T,10)*[1]Intermediate!S497/100</f>
        <v>68841.5</v>
      </c>
      <c r="K497" t="str">
        <f t="shared" si="28"/>
        <v/>
      </c>
      <c r="L497" s="9">
        <f>VLOOKUP($A497,[1]Intermediate!A:T,2)</f>
        <v>44467</v>
      </c>
      <c r="M497" t="str">
        <f t="shared" si="29"/>
        <v>STATE</v>
      </c>
      <c r="N497" s="10">
        <f t="shared" si="30"/>
        <v>0</v>
      </c>
      <c r="O497" s="10">
        <f t="shared" si="30"/>
        <v>0.5</v>
      </c>
      <c r="P497" s="10">
        <f t="shared" si="30"/>
        <v>0.5</v>
      </c>
      <c r="Q497" s="11">
        <f t="shared" si="31"/>
        <v>137683</v>
      </c>
    </row>
    <row r="498" spans="1:17" ht="15" customHeight="1" x14ac:dyDescent="0.3">
      <c r="A498" s="5">
        <f>[1]Intermediate!A498</f>
        <v>2000051202</v>
      </c>
      <c r="B498" s="6">
        <f>VLOOKUP($D498,'[1]Counties Systems Crosswalk'!C:E,3)</f>
        <v>5</v>
      </c>
      <c r="C498" s="7" t="str">
        <f>VLOOKUP($A498,[1]Intermediate!A:T,3)</f>
        <v>KERR AREA TRANSPORTATION</v>
      </c>
      <c r="D498" s="7">
        <f>VLOOKUP($C498,[1]Claims!A:B,2,FALSE)</f>
        <v>1040</v>
      </c>
      <c r="E498" t="str">
        <f>VLOOKUP($D498,'[1]Counties Systems Crosswalk'!C:D,2)</f>
        <v>Franklin, Granville, Vance, Warren</v>
      </c>
      <c r="F498" t="str">
        <f>VLOOKUP($A498,[1]Intermediate!A:T,5)</f>
        <v>P2022_RURAL STATE OPER</v>
      </c>
      <c r="G498" s="8">
        <f>VLOOKUP($A498,[1]Intermediate!A:T,10)</f>
        <v>221283</v>
      </c>
      <c r="H498" s="8">
        <f>VLOOKUP($A498,[1]Intermediate!A:T,10)*[1]Intermediate!Q498/100</f>
        <v>0</v>
      </c>
      <c r="I498" s="8">
        <f>VLOOKUP($A498,[1]Intermediate!A:T,10)*[1]Intermediate!R498/100</f>
        <v>110641.5</v>
      </c>
      <c r="J498" s="8">
        <f>VLOOKUP($A498,[1]Intermediate!A:T,10)*[1]Intermediate!S498/100</f>
        <v>110641.5</v>
      </c>
      <c r="K498" t="str">
        <f t="shared" si="28"/>
        <v>OPERATING</v>
      </c>
      <c r="L498" s="9">
        <f>VLOOKUP($A498,[1]Intermediate!A:T,2)</f>
        <v>44467</v>
      </c>
      <c r="M498" t="str">
        <f t="shared" si="29"/>
        <v>STATE</v>
      </c>
      <c r="N498" s="10">
        <f t="shared" si="30"/>
        <v>0</v>
      </c>
      <c r="O498" s="10">
        <f t="shared" si="30"/>
        <v>0.5</v>
      </c>
      <c r="P498" s="10">
        <f t="shared" si="30"/>
        <v>0.5</v>
      </c>
      <c r="Q498" s="11">
        <f t="shared" si="31"/>
        <v>221283</v>
      </c>
    </row>
    <row r="499" spans="1:17" ht="15" customHeight="1" x14ac:dyDescent="0.3">
      <c r="A499" s="5">
        <f>[1]Intermediate!A499</f>
        <v>2000051203</v>
      </c>
      <c r="B499" s="6">
        <f>VLOOKUP($D499,'[1]Counties Systems Crosswalk'!C:E,3)</f>
        <v>10</v>
      </c>
      <c r="C499" s="7" t="str">
        <f>VLOOKUP($A499,[1]Intermediate!A:T,3)</f>
        <v>CITY OF CHARLOTTE</v>
      </c>
      <c r="D499" s="7">
        <f>VLOOKUP($C499,[1]Claims!A:B,2,FALSE)</f>
        <v>1085</v>
      </c>
      <c r="E499" t="str">
        <f>VLOOKUP($D499,'[1]Counties Systems Crosswalk'!C:D,2)</f>
        <v>Mecklenburg</v>
      </c>
      <c r="F499" t="str">
        <f>VLOOKUP($A499,[1]Intermediate!A:T,5)</f>
        <v>P2022_URBAN STATE MATCH</v>
      </c>
      <c r="G499" s="8">
        <f>VLOOKUP($A499,[1]Intermediate!A:T,10)</f>
        <v>249498</v>
      </c>
      <c r="H499" s="8">
        <f>VLOOKUP($A499,[1]Intermediate!A:T,10)*[1]Intermediate!Q499/100</f>
        <v>0</v>
      </c>
      <c r="I499" s="8">
        <f>VLOOKUP($A499,[1]Intermediate!A:T,10)*[1]Intermediate!R499/100</f>
        <v>24949.8</v>
      </c>
      <c r="J499" s="8">
        <f>VLOOKUP($A499,[1]Intermediate!A:T,10)*[1]Intermediate!S499/100</f>
        <v>24949.8</v>
      </c>
      <c r="K499" t="str">
        <f t="shared" si="28"/>
        <v/>
      </c>
      <c r="L499" s="9">
        <f>VLOOKUP($A499,[1]Intermediate!A:T,2)</f>
        <v>44467</v>
      </c>
      <c r="M499" t="str">
        <f t="shared" si="29"/>
        <v>STATE</v>
      </c>
      <c r="N499" s="10">
        <f t="shared" si="30"/>
        <v>0</v>
      </c>
      <c r="O499" s="10">
        <f t="shared" si="30"/>
        <v>9.9999999999999992E-2</v>
      </c>
      <c r="P499" s="10">
        <f t="shared" si="30"/>
        <v>9.9999999999999992E-2</v>
      </c>
      <c r="Q499" s="11">
        <f t="shared" si="31"/>
        <v>49899.6</v>
      </c>
    </row>
    <row r="500" spans="1:17" ht="15" customHeight="1" x14ac:dyDescent="0.3">
      <c r="A500" s="5">
        <f>[1]Intermediate!A500</f>
        <v>2000051204</v>
      </c>
      <c r="B500" s="6">
        <f>VLOOKUP($D500,'[1]Counties Systems Crosswalk'!C:E,3)</f>
        <v>10</v>
      </c>
      <c r="C500" s="7" t="str">
        <f>VLOOKUP($A500,[1]Intermediate!A:T,3)</f>
        <v>CITY OF CHARLOTTE</v>
      </c>
      <c r="D500" s="7">
        <f>VLOOKUP($C500,[1]Claims!A:B,2,FALSE)</f>
        <v>1085</v>
      </c>
      <c r="E500" t="str">
        <f>VLOOKUP($D500,'[1]Counties Systems Crosswalk'!C:D,2)</f>
        <v>Mecklenburg</v>
      </c>
      <c r="F500" t="str">
        <f>VLOOKUP($A500,[1]Intermediate!A:T,5)</f>
        <v>P2022_URBAN STATE MATCH</v>
      </c>
      <c r="G500" s="8">
        <f>VLOOKUP($A500,[1]Intermediate!A:T,10)</f>
        <v>822163</v>
      </c>
      <c r="H500" s="8">
        <f>VLOOKUP($A500,[1]Intermediate!A:T,10)*[1]Intermediate!Q500/100</f>
        <v>0</v>
      </c>
      <c r="I500" s="8">
        <f>VLOOKUP($A500,[1]Intermediate!A:T,10)*[1]Intermediate!R500/100</f>
        <v>82216.3</v>
      </c>
      <c r="J500" s="8">
        <f>VLOOKUP($A500,[1]Intermediate!A:T,10)*[1]Intermediate!S500/100</f>
        <v>82216.3</v>
      </c>
      <c r="K500" t="str">
        <f t="shared" si="28"/>
        <v/>
      </c>
      <c r="L500" s="9">
        <f>VLOOKUP($A500,[1]Intermediate!A:T,2)</f>
        <v>44467</v>
      </c>
      <c r="M500" t="str">
        <f t="shared" si="29"/>
        <v>STATE</v>
      </c>
      <c r="N500" s="10">
        <f t="shared" si="30"/>
        <v>0</v>
      </c>
      <c r="O500" s="10">
        <f t="shared" si="30"/>
        <v>0.1</v>
      </c>
      <c r="P500" s="10">
        <f t="shared" si="30"/>
        <v>0.1</v>
      </c>
      <c r="Q500" s="11">
        <f t="shared" si="31"/>
        <v>164432.6</v>
      </c>
    </row>
    <row r="501" spans="1:17" ht="15" customHeight="1" x14ac:dyDescent="0.3">
      <c r="A501" s="5">
        <f>[1]Intermediate!A501</f>
        <v>2000051205</v>
      </c>
      <c r="B501" s="6">
        <f>VLOOKUP($D501,'[1]Counties Systems Crosswalk'!C:E,3)</f>
        <v>10</v>
      </c>
      <c r="C501" s="7" t="str">
        <f>VLOOKUP($A501,[1]Intermediate!A:T,3)</f>
        <v>CITY OF CHARLOTTE</v>
      </c>
      <c r="D501" s="7">
        <f>VLOOKUP($C501,[1]Claims!A:B,2,FALSE)</f>
        <v>1085</v>
      </c>
      <c r="E501" t="str">
        <f>VLOOKUP($D501,'[1]Counties Systems Crosswalk'!C:D,2)</f>
        <v>Mecklenburg</v>
      </c>
      <c r="F501" t="str">
        <f>VLOOKUP($A501,[1]Intermediate!A:T,5)</f>
        <v>P2022_URBAN STATE MATCH</v>
      </c>
      <c r="G501" s="8">
        <f>VLOOKUP($A501,[1]Intermediate!A:T,10)</f>
        <v>741600</v>
      </c>
      <c r="H501" s="8">
        <f>VLOOKUP($A501,[1]Intermediate!A:T,10)*[1]Intermediate!Q501/100</f>
        <v>0</v>
      </c>
      <c r="I501" s="8">
        <f>VLOOKUP($A501,[1]Intermediate!A:T,10)*[1]Intermediate!R501/100</f>
        <v>74160</v>
      </c>
      <c r="J501" s="8">
        <f>VLOOKUP($A501,[1]Intermediate!A:T,10)*[1]Intermediate!S501/100</f>
        <v>74160</v>
      </c>
      <c r="K501" t="str">
        <f t="shared" si="28"/>
        <v/>
      </c>
      <c r="L501" s="9">
        <f>VLOOKUP($A501,[1]Intermediate!A:T,2)</f>
        <v>44467</v>
      </c>
      <c r="M501" t="str">
        <f t="shared" si="29"/>
        <v>STATE</v>
      </c>
      <c r="N501" s="10">
        <f t="shared" si="30"/>
        <v>0</v>
      </c>
      <c r="O501" s="10">
        <f t="shared" si="30"/>
        <v>0.1</v>
      </c>
      <c r="P501" s="10">
        <f t="shared" si="30"/>
        <v>0.1</v>
      </c>
      <c r="Q501" s="11">
        <f t="shared" si="31"/>
        <v>148320</v>
      </c>
    </row>
    <row r="502" spans="1:17" ht="15" customHeight="1" x14ac:dyDescent="0.3">
      <c r="A502" s="5">
        <f>[1]Intermediate!A502</f>
        <v>2000051206</v>
      </c>
      <c r="B502" s="6">
        <f>VLOOKUP($D502,'[1]Counties Systems Crosswalk'!C:E,3)</f>
        <v>4</v>
      </c>
      <c r="C502" s="7" t="str">
        <f>VLOOKUP($A502,[1]Intermediate!A:T,3)</f>
        <v>CITY OF ROCKY MOUNT</v>
      </c>
      <c r="D502" s="7">
        <f>VLOOKUP($C502,[1]Claims!A:B,2,FALSE)</f>
        <v>1019</v>
      </c>
      <c r="E502" t="str">
        <f>VLOOKUP($D502,'[1]Counties Systems Crosswalk'!C:D,2)</f>
        <v>Edgecombe, Nash</v>
      </c>
      <c r="F502" t="str">
        <f>VLOOKUP($A502,[1]Intermediate!A:T,5)</f>
        <v>P2022_5311_ADMIN</v>
      </c>
      <c r="G502" s="8">
        <f>VLOOKUP($A502,[1]Intermediate!A:T,10)</f>
        <v>300574</v>
      </c>
      <c r="H502" s="8">
        <f>VLOOKUP($A502,[1]Intermediate!A:T,10)*[1]Intermediate!Q502/100</f>
        <v>240459.2</v>
      </c>
      <c r="I502" s="8">
        <f>VLOOKUP($A502,[1]Intermediate!A:T,10)*[1]Intermediate!R502/100</f>
        <v>15028.7</v>
      </c>
      <c r="J502" s="8">
        <f>VLOOKUP($A502,[1]Intermediate!A:T,10)*[1]Intermediate!S502/100</f>
        <v>45086.1</v>
      </c>
      <c r="K502" t="str">
        <f t="shared" si="28"/>
        <v/>
      </c>
      <c r="L502" s="9">
        <f>VLOOKUP($A502,[1]Intermediate!A:T,2)</f>
        <v>44467</v>
      </c>
      <c r="M502" t="str">
        <f t="shared" si="29"/>
        <v>BOTH</v>
      </c>
      <c r="N502" s="10">
        <f t="shared" si="30"/>
        <v>0.8</v>
      </c>
      <c r="O502" s="10">
        <f t="shared" si="30"/>
        <v>0.05</v>
      </c>
      <c r="P502" s="10">
        <f t="shared" si="30"/>
        <v>0.15</v>
      </c>
      <c r="Q502" s="11">
        <f t="shared" si="31"/>
        <v>300574</v>
      </c>
    </row>
    <row r="503" spans="1:17" ht="15" customHeight="1" x14ac:dyDescent="0.3">
      <c r="A503" s="5">
        <f>[1]Intermediate!A503</f>
        <v>2000051207</v>
      </c>
      <c r="B503" s="6">
        <f>VLOOKUP($D503,'[1]Counties Systems Crosswalk'!C:E,3)</f>
        <v>12</v>
      </c>
      <c r="C503" s="7" t="str">
        <f>VLOOKUP($A503,[1]Intermediate!A:T,3)</f>
        <v>IREDELL COUNTY</v>
      </c>
      <c r="D503" s="7">
        <f>VLOOKUP($C503,[1]Claims!A:B,2,FALSE)</f>
        <v>1038</v>
      </c>
      <c r="E503" t="str">
        <f>VLOOKUP($D503,'[1]Counties Systems Crosswalk'!C:D,2)</f>
        <v>Iredell</v>
      </c>
      <c r="F503" t="str">
        <f>VLOOKUP($A503,[1]Intermediate!A:T,5)</f>
        <v>P2021_5307_SUBS _OPER</v>
      </c>
      <c r="G503" s="8">
        <f>VLOOKUP($A503,[1]Intermediate!A:T,10)</f>
        <v>309292</v>
      </c>
      <c r="H503" s="8">
        <f>VLOOKUP($A503,[1]Intermediate!A:T,10)*[1]Intermediate!Q503/100</f>
        <v>154646</v>
      </c>
      <c r="I503" s="8">
        <f>VLOOKUP($A503,[1]Intermediate!A:T,10)*[1]Intermediate!R503/100</f>
        <v>0</v>
      </c>
      <c r="J503" s="8">
        <f>VLOOKUP($A503,[1]Intermediate!A:T,10)*[1]Intermediate!S503/100</f>
        <v>154646</v>
      </c>
      <c r="K503" t="str">
        <f t="shared" si="28"/>
        <v>OPERATING</v>
      </c>
      <c r="L503" s="9">
        <f>VLOOKUP($A503,[1]Intermediate!A:T,2)</f>
        <v>44467</v>
      </c>
      <c r="M503" t="str">
        <f t="shared" si="29"/>
        <v>FEDERAL</v>
      </c>
      <c r="N503" s="10">
        <f t="shared" si="30"/>
        <v>0.5</v>
      </c>
      <c r="O503" s="10">
        <f t="shared" si="30"/>
        <v>0</v>
      </c>
      <c r="P503" s="10">
        <f t="shared" si="30"/>
        <v>0.5</v>
      </c>
      <c r="Q503" s="11">
        <f t="shared" si="31"/>
        <v>309292</v>
      </c>
    </row>
    <row r="504" spans="1:17" ht="15" customHeight="1" x14ac:dyDescent="0.3">
      <c r="A504" s="5">
        <f>[1]Intermediate!A504</f>
        <v>2000051306</v>
      </c>
      <c r="B504" s="6">
        <f>VLOOKUP($D504,'[1]Counties Systems Crosswalk'!C:E,3)</f>
        <v>10</v>
      </c>
      <c r="C504" s="7" t="str">
        <f>VLOOKUP($A504,[1]Intermediate!A:T,3)</f>
        <v>UNION COUNTY</v>
      </c>
      <c r="D504" s="7">
        <f>VLOOKUP($C504,[1]Claims!A:B,2,FALSE)</f>
        <v>1069</v>
      </c>
      <c r="E504" t="str">
        <f>VLOOKUP($D504,'[1]Counties Systems Crosswalk'!C:D,2)</f>
        <v>Union</v>
      </c>
      <c r="F504" t="str">
        <f>VLOOKUP($A504,[1]Intermediate!A:T,5)</f>
        <v>P2022_5311_ADMIN</v>
      </c>
      <c r="G504" s="8">
        <f>VLOOKUP($A504,[1]Intermediate!A:T,10)</f>
        <v>201271</v>
      </c>
      <c r="H504" s="8">
        <f>VLOOKUP($A504,[1]Intermediate!A:T,10)*[1]Intermediate!Q504/100</f>
        <v>161016.79999999999</v>
      </c>
      <c r="I504" s="8">
        <f>VLOOKUP($A504,[1]Intermediate!A:T,10)*[1]Intermediate!R504/100</f>
        <v>10063.549999999999</v>
      </c>
      <c r="J504" s="8">
        <f>VLOOKUP($A504,[1]Intermediate!A:T,10)*[1]Intermediate!S504/100</f>
        <v>30190.65</v>
      </c>
      <c r="K504" t="str">
        <f t="shared" si="28"/>
        <v/>
      </c>
      <c r="L504" s="9">
        <f>VLOOKUP($A504,[1]Intermediate!A:T,2)</f>
        <v>44467</v>
      </c>
      <c r="M504" t="str">
        <f t="shared" si="29"/>
        <v>BOTH</v>
      </c>
      <c r="N504" s="10">
        <f t="shared" si="30"/>
        <v>0.79999999999999993</v>
      </c>
      <c r="O504" s="10">
        <f t="shared" si="30"/>
        <v>4.9999999999999996E-2</v>
      </c>
      <c r="P504" s="10">
        <f t="shared" si="30"/>
        <v>0.15</v>
      </c>
      <c r="Q504" s="11">
        <f t="shared" si="31"/>
        <v>201270.99999999997</v>
      </c>
    </row>
    <row r="505" spans="1:17" ht="15" customHeight="1" x14ac:dyDescent="0.3">
      <c r="A505" s="5">
        <f>[1]Intermediate!A505</f>
        <v>2000051307</v>
      </c>
      <c r="B505" s="6">
        <f>VLOOKUP($D505,'[1]Counties Systems Crosswalk'!C:E,3)</f>
        <v>13</v>
      </c>
      <c r="C505" s="7" t="str">
        <f>VLOOKUP($A505,[1]Intermediate!A:T,3)</f>
        <v>RUTHERFORD COUNTY SENIOR CENTER</v>
      </c>
      <c r="D505" s="7">
        <f>VLOOKUP($C505,[1]Claims!A:B,2,FALSE)</f>
        <v>1062</v>
      </c>
      <c r="E505" t="str">
        <f>VLOOKUP($D505,'[1]Counties Systems Crosswalk'!C:D,2)</f>
        <v>Rutherford</v>
      </c>
      <c r="F505" t="str">
        <f>VLOOKUP($A505,[1]Intermediate!A:T,5)</f>
        <v>P2022_5310_CAPITAL</v>
      </c>
      <c r="G505" s="8">
        <f>VLOOKUP($A505,[1]Intermediate!A:T,10)</f>
        <v>85500</v>
      </c>
      <c r="H505" s="8">
        <f>VLOOKUP($A505,[1]Intermediate!A:T,10)*[1]Intermediate!Q505/100</f>
        <v>68400</v>
      </c>
      <c r="I505" s="8">
        <f>VLOOKUP($A505,[1]Intermediate!A:T,10)*[1]Intermediate!R505/100</f>
        <v>8550</v>
      </c>
      <c r="J505" s="8">
        <f>VLOOKUP($A505,[1]Intermediate!A:T,10)*[1]Intermediate!S505/100</f>
        <v>8550</v>
      </c>
      <c r="K505" t="str">
        <f t="shared" si="28"/>
        <v>CAPITAL</v>
      </c>
      <c r="L505" s="9">
        <f>VLOOKUP($A505,[1]Intermediate!A:T,2)</f>
        <v>44467</v>
      </c>
      <c r="M505" t="str">
        <f t="shared" si="29"/>
        <v>BOTH</v>
      </c>
      <c r="N505" s="10">
        <f t="shared" si="30"/>
        <v>0.8</v>
      </c>
      <c r="O505" s="10">
        <f t="shared" si="30"/>
        <v>0.1</v>
      </c>
      <c r="P505" s="10">
        <f t="shared" si="30"/>
        <v>0.1</v>
      </c>
      <c r="Q505" s="11">
        <f t="shared" si="31"/>
        <v>85500</v>
      </c>
    </row>
    <row r="506" spans="1:17" ht="15" customHeight="1" x14ac:dyDescent="0.3">
      <c r="A506" s="5">
        <f>[1]Intermediate!A506</f>
        <v>2000051308</v>
      </c>
      <c r="B506" s="6">
        <f>VLOOKUP($D506,'[1]Counties Systems Crosswalk'!C:E,3)</f>
        <v>8</v>
      </c>
      <c r="C506" s="7" t="str">
        <f>VLOOKUP($A506,[1]Intermediate!A:T,3)</f>
        <v>CHATHAM COUNTY COUNCIL ON AGING</v>
      </c>
      <c r="D506" s="7">
        <f>VLOOKUP($C506,[1]Claims!A:B,2,FALSE)</f>
        <v>1016</v>
      </c>
      <c r="E506" t="str">
        <f>VLOOKUP($D506,'[1]Counties Systems Crosswalk'!C:D,2)</f>
        <v>Chatham</v>
      </c>
      <c r="F506" t="str">
        <f>VLOOKUP($A506,[1]Intermediate!A:T,5)</f>
        <v>P2022_5310_CAPITAL</v>
      </c>
      <c r="G506" s="8">
        <f>VLOOKUP($A506,[1]Intermediate!A:T,10)</f>
        <v>279000</v>
      </c>
      <c r="H506" s="8">
        <f>VLOOKUP($A506,[1]Intermediate!A:T,10)*[1]Intermediate!Q506/100</f>
        <v>223200</v>
      </c>
      <c r="I506" s="8">
        <f>VLOOKUP($A506,[1]Intermediate!A:T,10)*[1]Intermediate!R506/100</f>
        <v>27900</v>
      </c>
      <c r="J506" s="8">
        <f>VLOOKUP($A506,[1]Intermediate!A:T,10)*[1]Intermediate!S506/100</f>
        <v>27900</v>
      </c>
      <c r="K506" t="str">
        <f t="shared" si="28"/>
        <v>CAPITAL</v>
      </c>
      <c r="L506" s="9">
        <f>VLOOKUP($A506,[1]Intermediate!A:T,2)</f>
        <v>44467</v>
      </c>
      <c r="M506" t="str">
        <f t="shared" si="29"/>
        <v>BOTH</v>
      </c>
      <c r="N506" s="10">
        <f t="shared" si="30"/>
        <v>0.8</v>
      </c>
      <c r="O506" s="10">
        <f t="shared" si="30"/>
        <v>0.1</v>
      </c>
      <c r="P506" s="10">
        <f t="shared" si="30"/>
        <v>0.1</v>
      </c>
      <c r="Q506" s="11">
        <f t="shared" si="31"/>
        <v>279000</v>
      </c>
    </row>
    <row r="507" spans="1:17" ht="15" customHeight="1" x14ac:dyDescent="0.3">
      <c r="A507" s="5">
        <f>[1]Intermediate!A507</f>
        <v>2000051309</v>
      </c>
      <c r="B507" s="6">
        <f>VLOOKUP($D507,'[1]Counties Systems Crosswalk'!C:E,3)</f>
        <v>4</v>
      </c>
      <c r="C507" s="7" t="str">
        <f>VLOOKUP($A507,[1]Intermediate!A:T,3)</f>
        <v>JOHNSTON COUNTY INDUSTRIES INC</v>
      </c>
      <c r="D507" s="7">
        <f>VLOOKUP($C507,[1]Claims!A:B,2,FALSE)</f>
        <v>1023</v>
      </c>
      <c r="E507" t="str">
        <f>VLOOKUP($D507,'[1]Counties Systems Crosswalk'!C:D,2)</f>
        <v>Johnston</v>
      </c>
      <c r="F507" t="str">
        <f>VLOOKUP($A507,[1]Intermediate!A:T,5)</f>
        <v>P2022_5310_CAPITAL</v>
      </c>
      <c r="G507" s="8">
        <f>VLOOKUP($A507,[1]Intermediate!A:T,10)</f>
        <v>94500</v>
      </c>
      <c r="H507" s="8">
        <f>VLOOKUP($A507,[1]Intermediate!A:T,10)*[1]Intermediate!Q507/100</f>
        <v>75600</v>
      </c>
      <c r="I507" s="8">
        <f>VLOOKUP($A507,[1]Intermediate!A:T,10)*[1]Intermediate!R507/100</f>
        <v>9450</v>
      </c>
      <c r="J507" s="8">
        <f>VLOOKUP($A507,[1]Intermediate!A:T,10)*[1]Intermediate!S507/100</f>
        <v>9450</v>
      </c>
      <c r="K507" t="str">
        <f t="shared" si="28"/>
        <v>CAPITAL</v>
      </c>
      <c r="L507" s="9">
        <f>VLOOKUP($A507,[1]Intermediate!A:T,2)</f>
        <v>44467</v>
      </c>
      <c r="M507" t="str">
        <f t="shared" si="29"/>
        <v>BOTH</v>
      </c>
      <c r="N507" s="10">
        <f t="shared" si="30"/>
        <v>0.8</v>
      </c>
      <c r="O507" s="10">
        <f t="shared" si="30"/>
        <v>0.1</v>
      </c>
      <c r="P507" s="10">
        <f t="shared" si="30"/>
        <v>0.1</v>
      </c>
      <c r="Q507" s="11">
        <f t="shared" si="31"/>
        <v>94500</v>
      </c>
    </row>
    <row r="508" spans="1:17" ht="15" customHeight="1" x14ac:dyDescent="0.3">
      <c r="A508" s="5">
        <f>[1]Intermediate!A508</f>
        <v>2000051420</v>
      </c>
      <c r="B508" s="6">
        <f>VLOOKUP($D508,'[1]Counties Systems Crosswalk'!C:E,3)</f>
        <v>7</v>
      </c>
      <c r="C508" s="7" t="str">
        <f>VLOOKUP($A508,[1]Intermediate!A:T,3)</f>
        <v>ADTS OF ROCKINGHAM COUNTY</v>
      </c>
      <c r="D508" s="7">
        <f>VLOOKUP($C508,[1]Claims!A:B,2,FALSE)</f>
        <v>1001</v>
      </c>
      <c r="E508" t="str">
        <f>VLOOKUP($D508,'[1]Counties Systems Crosswalk'!C:D,2)</f>
        <v>Rockingham</v>
      </c>
      <c r="F508" t="str">
        <f>VLOOKUP($A508,[1]Intermediate!A:T,5)</f>
        <v>P2022_5311_ADMIN</v>
      </c>
      <c r="G508" s="8">
        <f>VLOOKUP($A508,[1]Intermediate!A:T,10)</f>
        <v>294004</v>
      </c>
      <c r="H508" s="8">
        <f>VLOOKUP($A508,[1]Intermediate!A:T,10)*[1]Intermediate!Q508/100</f>
        <v>235203.20000000001</v>
      </c>
      <c r="I508" s="8">
        <f>VLOOKUP($A508,[1]Intermediate!A:T,10)*[1]Intermediate!R508/100</f>
        <v>14700.2</v>
      </c>
      <c r="J508" s="8">
        <f>VLOOKUP($A508,[1]Intermediate!A:T,10)*[1]Intermediate!S508/100</f>
        <v>44100.6</v>
      </c>
      <c r="K508" t="str">
        <f t="shared" si="28"/>
        <v/>
      </c>
      <c r="L508" s="9">
        <f>VLOOKUP($A508,[1]Intermediate!A:T,2)</f>
        <v>44467</v>
      </c>
      <c r="M508" t="str">
        <f t="shared" si="29"/>
        <v>BOTH</v>
      </c>
      <c r="N508" s="10">
        <f t="shared" si="30"/>
        <v>0.8</v>
      </c>
      <c r="O508" s="10">
        <f t="shared" si="30"/>
        <v>0.05</v>
      </c>
      <c r="P508" s="10">
        <f t="shared" si="30"/>
        <v>0.15</v>
      </c>
      <c r="Q508" s="11">
        <f t="shared" si="31"/>
        <v>294004</v>
      </c>
    </row>
    <row r="509" spans="1:17" ht="15" customHeight="1" x14ac:dyDescent="0.3">
      <c r="A509" s="5">
        <f>[1]Intermediate!A509</f>
        <v>2000051421</v>
      </c>
      <c r="B509" s="6">
        <f>VLOOKUP($D509,'[1]Counties Systems Crosswalk'!C:E,3)</f>
        <v>9</v>
      </c>
      <c r="C509" s="7" t="str">
        <f>VLOOKUP($A509,[1]Intermediate!A:T,3)</f>
        <v>CITY OF WINSTON SALEM</v>
      </c>
      <c r="D509" s="7">
        <f>VLOOKUP($C509,[1]Claims!A:B,2,FALSE)</f>
        <v>1082</v>
      </c>
      <c r="E509" t="str">
        <f>VLOOKUP($D509,'[1]Counties Systems Crosswalk'!C:D,2)</f>
        <v>Forsyth</v>
      </c>
      <c r="F509" t="str">
        <f>VLOOKUP($A509,[1]Intermediate!A:T,5)</f>
        <v>P2022_URBAN STATE MATCH</v>
      </c>
      <c r="G509" s="8">
        <f>VLOOKUP($A509,[1]Intermediate!A:T,10)</f>
        <v>81787</v>
      </c>
      <c r="H509" s="8">
        <f>VLOOKUP($A509,[1]Intermediate!A:T,10)*[1]Intermediate!Q509/100</f>
        <v>0</v>
      </c>
      <c r="I509" s="8">
        <f>VLOOKUP($A509,[1]Intermediate!A:T,10)*[1]Intermediate!R509/100</f>
        <v>8178.7</v>
      </c>
      <c r="J509" s="8">
        <f>VLOOKUP($A509,[1]Intermediate!A:T,10)*[1]Intermediate!S509/100</f>
        <v>8178.7</v>
      </c>
      <c r="K509" t="str">
        <f t="shared" si="28"/>
        <v/>
      </c>
      <c r="L509" s="9">
        <f>VLOOKUP($A509,[1]Intermediate!A:T,2)</f>
        <v>44467</v>
      </c>
      <c r="M509" t="str">
        <f t="shared" si="29"/>
        <v>STATE</v>
      </c>
      <c r="N509" s="10">
        <f t="shared" si="30"/>
        <v>0</v>
      </c>
      <c r="O509" s="10">
        <f t="shared" si="30"/>
        <v>9.9999999999999992E-2</v>
      </c>
      <c r="P509" s="10">
        <f t="shared" si="30"/>
        <v>9.9999999999999992E-2</v>
      </c>
      <c r="Q509" s="11">
        <f t="shared" si="31"/>
        <v>16357.4</v>
      </c>
    </row>
    <row r="510" spans="1:17" ht="15" customHeight="1" x14ac:dyDescent="0.3">
      <c r="A510" s="5">
        <f>[1]Intermediate!A510</f>
        <v>2000051422</v>
      </c>
      <c r="B510" s="6">
        <f>VLOOKUP($D510,'[1]Counties Systems Crosswalk'!C:E,3)</f>
        <v>9</v>
      </c>
      <c r="C510" s="7" t="str">
        <f>VLOOKUP($A510,[1]Intermediate!A:T,3)</f>
        <v>THE WORKSHOP OF DAVIDSON INC</v>
      </c>
      <c r="D510" s="7">
        <f>VLOOKUP($C510,[1]Claims!A:B,2,FALSE)</f>
        <v>1027</v>
      </c>
      <c r="E510" t="str">
        <f>VLOOKUP($D510,'[1]Counties Systems Crosswalk'!C:D,2)</f>
        <v>Davidson</v>
      </c>
      <c r="F510" t="str">
        <f>VLOOKUP($A510,[1]Intermediate!A:T,5)</f>
        <v>P2022_5310_CAPITAL</v>
      </c>
      <c r="G510" s="8">
        <f>VLOOKUP($A510,[1]Intermediate!A:T,10)</f>
        <v>117000</v>
      </c>
      <c r="H510" s="8">
        <f>VLOOKUP($A510,[1]Intermediate!A:T,10)*[1]Intermediate!Q510/100</f>
        <v>93600</v>
      </c>
      <c r="I510" s="8">
        <f>VLOOKUP($A510,[1]Intermediate!A:T,10)*[1]Intermediate!R510/100</f>
        <v>11700</v>
      </c>
      <c r="J510" s="8">
        <f>VLOOKUP($A510,[1]Intermediate!A:T,10)*[1]Intermediate!S510/100</f>
        <v>11700</v>
      </c>
      <c r="K510" t="str">
        <f t="shared" si="28"/>
        <v>CAPITAL</v>
      </c>
      <c r="L510" s="9">
        <f>VLOOKUP($A510,[1]Intermediate!A:T,2)</f>
        <v>44467</v>
      </c>
      <c r="M510" t="str">
        <f t="shared" si="29"/>
        <v>BOTH</v>
      </c>
      <c r="N510" s="10">
        <f t="shared" si="30"/>
        <v>0.8</v>
      </c>
      <c r="O510" s="10">
        <f t="shared" si="30"/>
        <v>0.1</v>
      </c>
      <c r="P510" s="10">
        <f t="shared" si="30"/>
        <v>0.1</v>
      </c>
      <c r="Q510" s="11">
        <f t="shared" si="31"/>
        <v>117000</v>
      </c>
    </row>
    <row r="511" spans="1:17" ht="15" customHeight="1" x14ac:dyDescent="0.3">
      <c r="A511" s="5">
        <f>[1]Intermediate!A511</f>
        <v>2000051423</v>
      </c>
      <c r="B511" s="6">
        <f>VLOOKUP($D511,'[1]Counties Systems Crosswalk'!C:E,3)</f>
        <v>4</v>
      </c>
      <c r="C511" s="7" t="str">
        <f>VLOOKUP($A511,[1]Intermediate!A:T,3)</f>
        <v>CITY OF ROCKY MOUNT</v>
      </c>
      <c r="D511" s="7">
        <f>VLOOKUP($C511,[1]Claims!A:B,2,FALSE)</f>
        <v>1019</v>
      </c>
      <c r="E511" t="str">
        <f>VLOOKUP($D511,'[1]Counties Systems Crosswalk'!C:D,2)</f>
        <v>Edgecombe, Nash</v>
      </c>
      <c r="F511" t="str">
        <f>VLOOKUP($A511,[1]Intermediate!A:T,5)</f>
        <v>P2022_CAPITAL</v>
      </c>
      <c r="G511" s="8">
        <f>VLOOKUP($A511,[1]Intermediate!A:T,10)</f>
        <v>59850</v>
      </c>
      <c r="H511" s="8">
        <f>VLOOKUP($A511,[1]Intermediate!A:T,10)*[1]Intermediate!Q511/100</f>
        <v>47880</v>
      </c>
      <c r="I511" s="8">
        <f>VLOOKUP($A511,[1]Intermediate!A:T,10)*[1]Intermediate!R511/100</f>
        <v>5985</v>
      </c>
      <c r="J511" s="8">
        <f>VLOOKUP($A511,[1]Intermediate!A:T,10)*[1]Intermediate!S511/100</f>
        <v>5985</v>
      </c>
      <c r="K511" t="str">
        <f t="shared" si="28"/>
        <v>CAPITAL</v>
      </c>
      <c r="L511" s="9">
        <f>VLOOKUP($A511,[1]Intermediate!A:T,2)</f>
        <v>44467</v>
      </c>
      <c r="M511" t="str">
        <f t="shared" si="29"/>
        <v>BOTH</v>
      </c>
      <c r="N511" s="10">
        <f t="shared" si="30"/>
        <v>0.8</v>
      </c>
      <c r="O511" s="10">
        <f t="shared" si="30"/>
        <v>0.1</v>
      </c>
      <c r="P511" s="10">
        <f t="shared" si="30"/>
        <v>0.1</v>
      </c>
      <c r="Q511" s="11">
        <f t="shared" si="31"/>
        <v>59850</v>
      </c>
    </row>
    <row r="512" spans="1:17" ht="15" customHeight="1" x14ac:dyDescent="0.3">
      <c r="A512" s="5">
        <f>[1]Intermediate!A512</f>
        <v>2000051424</v>
      </c>
      <c r="B512" s="6">
        <f>VLOOKUP($D512,'[1]Counties Systems Crosswalk'!C:E,3)</f>
        <v>4</v>
      </c>
      <c r="C512" s="7" t="str">
        <f>VLOOKUP($A512,[1]Intermediate!A:T,3)</f>
        <v>COMMUNITY AND SENIOR SERVICES OF</v>
      </c>
      <c r="D512" s="7">
        <f>VLOOKUP($C512,[1]Claims!A:B,2,FALSE)</f>
        <v>1023</v>
      </c>
      <c r="E512" t="str">
        <f>VLOOKUP($D512,'[1]Counties Systems Crosswalk'!C:D,2)</f>
        <v>Johnston</v>
      </c>
      <c r="F512" t="str">
        <f>VLOOKUP($A512,[1]Intermediate!A:T,5)</f>
        <v>P2022_5310_CAPITAL</v>
      </c>
      <c r="G512" s="8">
        <f>VLOOKUP($A512,[1]Intermediate!A:T,10)</f>
        <v>85500</v>
      </c>
      <c r="H512" s="8">
        <f>VLOOKUP($A512,[1]Intermediate!A:T,10)*[1]Intermediate!Q512/100</f>
        <v>68400</v>
      </c>
      <c r="I512" s="8">
        <f>VLOOKUP($A512,[1]Intermediate!A:T,10)*[1]Intermediate!R512/100</f>
        <v>8550</v>
      </c>
      <c r="J512" s="8">
        <f>VLOOKUP($A512,[1]Intermediate!A:T,10)*[1]Intermediate!S512/100</f>
        <v>8550</v>
      </c>
      <c r="K512" t="str">
        <f t="shared" si="28"/>
        <v>CAPITAL</v>
      </c>
      <c r="L512" s="9">
        <f>VLOOKUP($A512,[1]Intermediate!A:T,2)</f>
        <v>44467</v>
      </c>
      <c r="M512" t="str">
        <f t="shared" si="29"/>
        <v>BOTH</v>
      </c>
      <c r="N512" s="10">
        <f t="shared" si="30"/>
        <v>0.8</v>
      </c>
      <c r="O512" s="10">
        <f t="shared" si="30"/>
        <v>0.1</v>
      </c>
      <c r="P512" s="10">
        <f t="shared" si="30"/>
        <v>0.1</v>
      </c>
      <c r="Q512" s="11">
        <f t="shared" si="31"/>
        <v>85500</v>
      </c>
    </row>
    <row r="513" spans="1:17" ht="15" customHeight="1" x14ac:dyDescent="0.3">
      <c r="A513" s="5">
        <f>[1]Intermediate!A513</f>
        <v>2000051538</v>
      </c>
      <c r="B513" s="6">
        <f>VLOOKUP($D513,'[1]Counties Systems Crosswalk'!C:E,3)</f>
        <v>3</v>
      </c>
      <c r="C513" s="7" t="str">
        <f>VLOOKUP($A513,[1]Intermediate!A:T,3)</f>
        <v>ONSLOW UNITED TRANSIT</v>
      </c>
      <c r="D513" s="7">
        <f>VLOOKUP($C513,[1]Claims!A:B,2,FALSE)</f>
        <v>1051</v>
      </c>
      <c r="E513" t="str">
        <f>VLOOKUP($D513,'[1]Counties Systems Crosswalk'!C:D,2)</f>
        <v>Onslow</v>
      </c>
      <c r="F513" t="str">
        <f>VLOOKUP($A513,[1]Intermediate!A:T,5)</f>
        <v>P2022_5310_OPERATING</v>
      </c>
      <c r="G513" s="8">
        <f>VLOOKUP($A513,[1]Intermediate!A:T,10)</f>
        <v>12500</v>
      </c>
      <c r="H513" s="8">
        <f>VLOOKUP($A513,[1]Intermediate!A:T,10)*[1]Intermediate!Q513/100</f>
        <v>6250</v>
      </c>
      <c r="I513" s="8">
        <f>VLOOKUP($A513,[1]Intermediate!A:T,10)*[1]Intermediate!R513/100</f>
        <v>0</v>
      </c>
      <c r="J513" s="8">
        <f>VLOOKUP($A513,[1]Intermediate!A:T,10)*[1]Intermediate!S513/100</f>
        <v>6250</v>
      </c>
      <c r="K513" t="str">
        <f t="shared" si="28"/>
        <v>OPERATING</v>
      </c>
      <c r="L513" s="9">
        <f>VLOOKUP($A513,[1]Intermediate!A:T,2)</f>
        <v>44467</v>
      </c>
      <c r="M513" t="str">
        <f t="shared" si="29"/>
        <v>FEDERAL</v>
      </c>
      <c r="N513" s="10">
        <f t="shared" si="30"/>
        <v>0.5</v>
      </c>
      <c r="O513" s="10">
        <f t="shared" si="30"/>
        <v>0</v>
      </c>
      <c r="P513" s="10">
        <f t="shared" si="30"/>
        <v>0.5</v>
      </c>
      <c r="Q513" s="11">
        <f t="shared" si="31"/>
        <v>12500</v>
      </c>
    </row>
    <row r="514" spans="1:17" ht="15" customHeight="1" x14ac:dyDescent="0.3">
      <c r="A514" s="5">
        <f>[1]Intermediate!A514</f>
        <v>2000051580</v>
      </c>
      <c r="B514" s="6">
        <f>VLOOKUP($D514,'[1]Counties Systems Crosswalk'!C:E,3)</f>
        <v>3</v>
      </c>
      <c r="C514" s="7" t="str">
        <f>VLOOKUP($A514,[1]Intermediate!A:T,3)</f>
        <v>PENDER ADULT SERVICES, INC.</v>
      </c>
      <c r="D514" s="7">
        <f>VLOOKUP($C514,[1]Claims!A:B,2,FALSE)</f>
        <v>1054</v>
      </c>
      <c r="E514" t="str">
        <f>VLOOKUP($D514,'[1]Counties Systems Crosswalk'!C:D,2)</f>
        <v>Pender</v>
      </c>
      <c r="F514" t="str">
        <f>VLOOKUP($A514,[1]Intermediate!A:T,5)</f>
        <v>P2022_5310_OPERATING</v>
      </c>
      <c r="G514" s="8">
        <f>VLOOKUP($A514,[1]Intermediate!A:T,10)</f>
        <v>90000</v>
      </c>
      <c r="H514" s="8">
        <f>VLOOKUP($A514,[1]Intermediate!A:T,10)*[1]Intermediate!Q514/100</f>
        <v>45000</v>
      </c>
      <c r="I514" s="8">
        <f>VLOOKUP($A514,[1]Intermediate!A:T,10)*[1]Intermediate!R514/100</f>
        <v>0</v>
      </c>
      <c r="J514" s="8">
        <f>VLOOKUP($A514,[1]Intermediate!A:T,10)*[1]Intermediate!S514/100</f>
        <v>45000</v>
      </c>
      <c r="K514" t="str">
        <f t="shared" si="28"/>
        <v>OPERATING</v>
      </c>
      <c r="L514" s="9">
        <f>VLOOKUP($A514,[1]Intermediate!A:T,2)</f>
        <v>44467</v>
      </c>
      <c r="M514" t="str">
        <f t="shared" si="29"/>
        <v>FEDERAL</v>
      </c>
      <c r="N514" s="10">
        <f t="shared" si="30"/>
        <v>0.5</v>
      </c>
      <c r="O514" s="10">
        <f t="shared" si="30"/>
        <v>0</v>
      </c>
      <c r="P514" s="10">
        <f t="shared" si="30"/>
        <v>0.5</v>
      </c>
      <c r="Q514" s="11">
        <f t="shared" si="31"/>
        <v>90000</v>
      </c>
    </row>
    <row r="515" spans="1:17" ht="15" customHeight="1" x14ac:dyDescent="0.3">
      <c r="A515" s="5">
        <f>[1]Intermediate!A515</f>
        <v>2000051581</v>
      </c>
      <c r="B515" s="6">
        <f>VLOOKUP($D515,'[1]Counties Systems Crosswalk'!C:E,3)</f>
        <v>7</v>
      </c>
      <c r="C515" s="7" t="str">
        <f>VLOOKUP($A515,[1]Intermediate!A:T,3)</f>
        <v>ADTS OF ROCKINGHAM COUNTY</v>
      </c>
      <c r="D515" s="7">
        <f>VLOOKUP($C515,[1]Claims!A:B,2,FALSE)</f>
        <v>1001</v>
      </c>
      <c r="E515" t="str">
        <f>VLOOKUP($D515,'[1]Counties Systems Crosswalk'!C:D,2)</f>
        <v>Rockingham</v>
      </c>
      <c r="F515" t="str">
        <f>VLOOKUP($A515,[1]Intermediate!A:T,5)</f>
        <v>P2022_5310_OPERATING</v>
      </c>
      <c r="G515" s="8">
        <f>VLOOKUP($A515,[1]Intermediate!A:T,10)</f>
        <v>100000</v>
      </c>
      <c r="H515" s="8">
        <f>VLOOKUP($A515,[1]Intermediate!A:T,10)*[1]Intermediate!Q515/100</f>
        <v>50000</v>
      </c>
      <c r="I515" s="8">
        <f>VLOOKUP($A515,[1]Intermediate!A:T,10)*[1]Intermediate!R515/100</f>
        <v>0</v>
      </c>
      <c r="J515" s="8">
        <f>VLOOKUP($A515,[1]Intermediate!A:T,10)*[1]Intermediate!S515/100</f>
        <v>50000</v>
      </c>
      <c r="K515" t="str">
        <f t="shared" ref="K515:K578" si="32">IF(COUNTIF(F515, "*CAPITAL*"),"CAPITAL", IF(COUNTIF(F515, "*OPER*"),"OPERATING",""))</f>
        <v>OPERATING</v>
      </c>
      <c r="L515" s="9">
        <f>VLOOKUP($A515,[1]Intermediate!A:T,2)</f>
        <v>44467</v>
      </c>
      <c r="M515" t="str">
        <f t="shared" ref="M515:M578" si="33">IF(AND(H515&gt;0,I515&gt;0),"BOTH",IF(H515&gt;0,"FEDERAL",IF(G515=0,"","STATE")))</f>
        <v>FEDERAL</v>
      </c>
      <c r="N515" s="10">
        <f t="shared" ref="N515:P578" si="34">H515/$G515</f>
        <v>0.5</v>
      </c>
      <c r="O515" s="10">
        <f t="shared" si="34"/>
        <v>0</v>
      </c>
      <c r="P515" s="10">
        <f t="shared" si="34"/>
        <v>0.5</v>
      </c>
      <c r="Q515" s="11">
        <f t="shared" ref="Q515:Q578" si="35">SUM(H515:J515)</f>
        <v>100000</v>
      </c>
    </row>
    <row r="516" spans="1:17" ht="15" customHeight="1" x14ac:dyDescent="0.3">
      <c r="A516" s="5">
        <f>[1]Intermediate!A516</f>
        <v>2000051582</v>
      </c>
      <c r="B516" s="6">
        <f>VLOOKUP($D516,'[1]Counties Systems Crosswalk'!C:E,3)</f>
        <v>14</v>
      </c>
      <c r="C516" s="7" t="str">
        <f>VLOOKUP($A516,[1]Intermediate!A:T,3)</f>
        <v>CLAY COUNTY</v>
      </c>
      <c r="D516" s="7">
        <f>VLOOKUP($C516,[1]Claims!A:B,2,FALSE)</f>
        <v>1021</v>
      </c>
      <c r="E516" t="str">
        <f>VLOOKUP($D516,'[1]Counties Systems Crosswalk'!C:D,2)</f>
        <v>Clay</v>
      </c>
      <c r="F516" t="str">
        <f>VLOOKUP($A516,[1]Intermediate!A:T,5)</f>
        <v>P2022_5310_OPERATING</v>
      </c>
      <c r="G516" s="8">
        <f>VLOOKUP($A516,[1]Intermediate!A:T,10)</f>
        <v>40000</v>
      </c>
      <c r="H516" s="8">
        <f>VLOOKUP($A516,[1]Intermediate!A:T,10)*[1]Intermediate!Q516/100</f>
        <v>20000</v>
      </c>
      <c r="I516" s="8">
        <f>VLOOKUP($A516,[1]Intermediate!A:T,10)*[1]Intermediate!R516/100</f>
        <v>0</v>
      </c>
      <c r="J516" s="8">
        <f>VLOOKUP($A516,[1]Intermediate!A:T,10)*[1]Intermediate!S516/100</f>
        <v>20000</v>
      </c>
      <c r="K516" t="str">
        <f t="shared" si="32"/>
        <v>OPERATING</v>
      </c>
      <c r="L516" s="9">
        <f>VLOOKUP($A516,[1]Intermediate!A:T,2)</f>
        <v>44467</v>
      </c>
      <c r="M516" t="str">
        <f t="shared" si="33"/>
        <v>FEDERAL</v>
      </c>
      <c r="N516" s="10">
        <f t="shared" si="34"/>
        <v>0.5</v>
      </c>
      <c r="O516" s="10">
        <f t="shared" si="34"/>
        <v>0</v>
      </c>
      <c r="P516" s="10">
        <f t="shared" si="34"/>
        <v>0.5</v>
      </c>
      <c r="Q516" s="11">
        <f t="shared" si="35"/>
        <v>40000</v>
      </c>
    </row>
    <row r="517" spans="1:17" ht="15" customHeight="1" x14ac:dyDescent="0.3">
      <c r="A517" s="5">
        <f>[1]Intermediate!A517</f>
        <v>2000051583</v>
      </c>
      <c r="B517" s="6">
        <f>VLOOKUP($D517,'[1]Counties Systems Crosswalk'!C:E,3)</f>
        <v>14</v>
      </c>
      <c r="C517" s="7" t="str">
        <f>VLOOKUP($A517,[1]Intermediate!A:T,3)</f>
        <v>CHEROKEE COUNTY</v>
      </c>
      <c r="D517" s="7">
        <f>VLOOKUP($C517,[1]Claims!A:B,2,FALSE)</f>
        <v>1017</v>
      </c>
      <c r="E517" t="str">
        <f>VLOOKUP($D517,'[1]Counties Systems Crosswalk'!C:D,2)</f>
        <v>Cherokee</v>
      </c>
      <c r="F517" t="str">
        <f>VLOOKUP($A517,[1]Intermediate!A:T,5)</f>
        <v>P2022_5310_OPERATING</v>
      </c>
      <c r="G517" s="8">
        <f>VLOOKUP($A517,[1]Intermediate!A:T,10)</f>
        <v>44218</v>
      </c>
      <c r="H517" s="8">
        <f>VLOOKUP($A517,[1]Intermediate!A:T,10)*[1]Intermediate!Q517/100</f>
        <v>22109</v>
      </c>
      <c r="I517" s="8">
        <f>VLOOKUP($A517,[1]Intermediate!A:T,10)*[1]Intermediate!R517/100</f>
        <v>0</v>
      </c>
      <c r="J517" s="8">
        <f>VLOOKUP($A517,[1]Intermediate!A:T,10)*[1]Intermediate!S517/100</f>
        <v>22109</v>
      </c>
      <c r="K517" t="str">
        <f t="shared" si="32"/>
        <v>OPERATING</v>
      </c>
      <c r="L517" s="9">
        <f>VLOOKUP($A517,[1]Intermediate!A:T,2)</f>
        <v>44467</v>
      </c>
      <c r="M517" t="str">
        <f t="shared" si="33"/>
        <v>FEDERAL</v>
      </c>
      <c r="N517" s="10">
        <f t="shared" si="34"/>
        <v>0.5</v>
      </c>
      <c r="O517" s="10">
        <f t="shared" si="34"/>
        <v>0</v>
      </c>
      <c r="P517" s="10">
        <f t="shared" si="34"/>
        <v>0.5</v>
      </c>
      <c r="Q517" s="11">
        <f t="shared" si="35"/>
        <v>44218</v>
      </c>
    </row>
    <row r="518" spans="1:17" ht="15" customHeight="1" x14ac:dyDescent="0.3">
      <c r="A518" s="5">
        <f>[1]Intermediate!A518</f>
        <v>2000051584</v>
      </c>
      <c r="B518" s="6">
        <f>VLOOKUP($D518,'[1]Counties Systems Crosswalk'!C:E,3)</f>
        <v>14</v>
      </c>
      <c r="C518" s="7" t="str">
        <f>VLOOKUP($A518,[1]Intermediate!A:T,3)</f>
        <v>SWAIN COUNTY FOCAL POINT</v>
      </c>
      <c r="D518" s="7">
        <f>VLOOKUP($C518,[1]Claims!A:B,2,FALSE)</f>
        <v>1066</v>
      </c>
      <c r="E518" t="str">
        <f>VLOOKUP($D518,'[1]Counties Systems Crosswalk'!C:D,2)</f>
        <v>Swain</v>
      </c>
      <c r="F518" t="str">
        <f>VLOOKUP($A518,[1]Intermediate!A:T,5)</f>
        <v>P2022_5310_OPERATING</v>
      </c>
      <c r="G518" s="8">
        <f>VLOOKUP($A518,[1]Intermediate!A:T,10)</f>
        <v>34484</v>
      </c>
      <c r="H518" s="8">
        <f>VLOOKUP($A518,[1]Intermediate!A:T,10)*[1]Intermediate!Q518/100</f>
        <v>17242</v>
      </c>
      <c r="I518" s="8">
        <f>VLOOKUP($A518,[1]Intermediate!A:T,10)*[1]Intermediate!R518/100</f>
        <v>0</v>
      </c>
      <c r="J518" s="8">
        <f>VLOOKUP($A518,[1]Intermediate!A:T,10)*[1]Intermediate!S518/100</f>
        <v>17242</v>
      </c>
      <c r="K518" t="str">
        <f t="shared" si="32"/>
        <v>OPERATING</v>
      </c>
      <c r="L518" s="9">
        <f>VLOOKUP($A518,[1]Intermediate!A:T,2)</f>
        <v>44467</v>
      </c>
      <c r="M518" t="str">
        <f t="shared" si="33"/>
        <v>FEDERAL</v>
      </c>
      <c r="N518" s="10">
        <f t="shared" si="34"/>
        <v>0.5</v>
      </c>
      <c r="O518" s="10">
        <f t="shared" si="34"/>
        <v>0</v>
      </c>
      <c r="P518" s="10">
        <f t="shared" si="34"/>
        <v>0.5</v>
      </c>
      <c r="Q518" s="11">
        <f t="shared" si="35"/>
        <v>34484</v>
      </c>
    </row>
    <row r="519" spans="1:17" ht="15" customHeight="1" x14ac:dyDescent="0.3">
      <c r="A519" s="5">
        <f>[1]Intermediate!A519</f>
        <v>2000051585</v>
      </c>
      <c r="B519" s="6">
        <f>VLOOKUP($D519,'[1]Counties Systems Crosswalk'!C:E,3)</f>
        <v>7</v>
      </c>
      <c r="C519" s="7" t="str">
        <f>VLOOKUP($A519,[1]Intermediate!A:T,3)</f>
        <v>GUILFORD COUNTY</v>
      </c>
      <c r="D519" s="7">
        <f>VLOOKUP($C519,[1]Claims!A:B,2,FALSE)</f>
        <v>1034</v>
      </c>
      <c r="E519" t="str">
        <f>VLOOKUP($D519,'[1]Counties Systems Crosswalk'!C:D,2)</f>
        <v>Guilford</v>
      </c>
      <c r="F519" t="str">
        <f>VLOOKUP($A519,[1]Intermediate!A:T,5)</f>
        <v>P2022_5311_ADMIN</v>
      </c>
      <c r="G519" s="8">
        <f>VLOOKUP($A519,[1]Intermediate!A:T,10)</f>
        <v>165218</v>
      </c>
      <c r="H519" s="8">
        <f>VLOOKUP($A519,[1]Intermediate!A:T,10)*[1]Intermediate!Q519/100</f>
        <v>132174.39999999999</v>
      </c>
      <c r="I519" s="8">
        <f>VLOOKUP($A519,[1]Intermediate!A:T,10)*[1]Intermediate!R519/100</f>
        <v>8260.9</v>
      </c>
      <c r="J519" s="8">
        <f>VLOOKUP($A519,[1]Intermediate!A:T,10)*[1]Intermediate!S519/100</f>
        <v>24782.7</v>
      </c>
      <c r="K519" t="str">
        <f t="shared" si="32"/>
        <v/>
      </c>
      <c r="L519" s="9">
        <f>VLOOKUP($A519,[1]Intermediate!A:T,2)</f>
        <v>44467</v>
      </c>
      <c r="M519" t="str">
        <f t="shared" si="33"/>
        <v>BOTH</v>
      </c>
      <c r="N519" s="10">
        <f t="shared" si="34"/>
        <v>0.79999999999999993</v>
      </c>
      <c r="O519" s="10">
        <f t="shared" si="34"/>
        <v>4.9999999999999996E-2</v>
      </c>
      <c r="P519" s="10">
        <f t="shared" si="34"/>
        <v>0.15</v>
      </c>
      <c r="Q519" s="11">
        <f t="shared" si="35"/>
        <v>165218</v>
      </c>
    </row>
    <row r="520" spans="1:17" ht="15" customHeight="1" x14ac:dyDescent="0.3">
      <c r="A520" s="5">
        <f>[1]Intermediate!A520</f>
        <v>2000051586</v>
      </c>
      <c r="B520" s="6">
        <f>VLOOKUP($D520,'[1]Counties Systems Crosswalk'!C:E,3)</f>
        <v>8</v>
      </c>
      <c r="C520" s="7" t="str">
        <f>VLOOKUP($A520,[1]Intermediate!A:T,3)</f>
        <v>CHATHAM TRANSIT NETWORK</v>
      </c>
      <c r="D520" s="7">
        <f>VLOOKUP($C520,[1]Claims!A:B,2,FALSE)</f>
        <v>1016</v>
      </c>
      <c r="E520" t="str">
        <f>VLOOKUP($D520,'[1]Counties Systems Crosswalk'!C:D,2)</f>
        <v>Chatham</v>
      </c>
      <c r="F520" t="str">
        <f>VLOOKUP($A520,[1]Intermediate!A:T,5)</f>
        <v>P2022_5310_OPERATING</v>
      </c>
      <c r="G520" s="8">
        <f>VLOOKUP($A520,[1]Intermediate!A:T,10)</f>
        <v>90000</v>
      </c>
      <c r="H520" s="8">
        <f>VLOOKUP($A520,[1]Intermediate!A:T,10)*[1]Intermediate!Q520/100</f>
        <v>45000</v>
      </c>
      <c r="I520" s="8">
        <f>VLOOKUP($A520,[1]Intermediate!A:T,10)*[1]Intermediate!R520/100</f>
        <v>0</v>
      </c>
      <c r="J520" s="8">
        <f>VLOOKUP($A520,[1]Intermediate!A:T,10)*[1]Intermediate!S520/100</f>
        <v>45000</v>
      </c>
      <c r="K520" t="str">
        <f t="shared" si="32"/>
        <v>OPERATING</v>
      </c>
      <c r="L520" s="9">
        <f>VLOOKUP($A520,[1]Intermediate!A:T,2)</f>
        <v>44467</v>
      </c>
      <c r="M520" t="str">
        <f t="shared" si="33"/>
        <v>FEDERAL</v>
      </c>
      <c r="N520" s="10">
        <f t="shared" si="34"/>
        <v>0.5</v>
      </c>
      <c r="O520" s="10">
        <f t="shared" si="34"/>
        <v>0</v>
      </c>
      <c r="P520" s="10">
        <f t="shared" si="34"/>
        <v>0.5</v>
      </c>
      <c r="Q520" s="11">
        <f t="shared" si="35"/>
        <v>90000</v>
      </c>
    </row>
    <row r="521" spans="1:17" ht="15" customHeight="1" x14ac:dyDescent="0.3">
      <c r="A521" s="5">
        <f>[1]Intermediate!A521</f>
        <v>2000051587</v>
      </c>
      <c r="B521" s="6" t="e">
        <f>VLOOKUP($D521,'[1]Counties Systems Crosswalk'!C:E,3)</f>
        <v>#N/A</v>
      </c>
      <c r="C521" s="7" t="str">
        <f>VLOOKUP($A521,[1]Intermediate!A:T,3)</f>
        <v>MONARCH</v>
      </c>
      <c r="D521" s="7">
        <f>VLOOKUP($C521,[1]Claims!A:B,2,FALSE)</f>
        <v>2000</v>
      </c>
      <c r="E521" t="str">
        <f>VLOOKUP($D521,'[1]Counties Systems Crosswalk'!C:D,2)</f>
        <v>Statewide</v>
      </c>
      <c r="F521" t="str">
        <f>VLOOKUP($A521,[1]Intermediate!A:T,5)</f>
        <v>P2022_5310_CAPITAL</v>
      </c>
      <c r="G521" s="8">
        <f>VLOOKUP($A521,[1]Intermediate!A:T,10)</f>
        <v>34029</v>
      </c>
      <c r="H521" s="8">
        <f>VLOOKUP($A521,[1]Intermediate!A:T,10)*[1]Intermediate!Q521/100</f>
        <v>27223.200000000001</v>
      </c>
      <c r="I521" s="8">
        <f>VLOOKUP($A521,[1]Intermediate!A:T,10)*[1]Intermediate!R521/100</f>
        <v>3402.9</v>
      </c>
      <c r="J521" s="8">
        <f>VLOOKUP($A521,[1]Intermediate!A:T,10)*[1]Intermediate!S521/100</f>
        <v>3402.9</v>
      </c>
      <c r="K521" t="str">
        <f t="shared" si="32"/>
        <v>CAPITAL</v>
      </c>
      <c r="L521" s="9">
        <f>VLOOKUP($A521,[1]Intermediate!A:T,2)</f>
        <v>44467</v>
      </c>
      <c r="M521" t="str">
        <f t="shared" si="33"/>
        <v>BOTH</v>
      </c>
      <c r="N521" s="10">
        <f t="shared" si="34"/>
        <v>0.8</v>
      </c>
      <c r="O521" s="10">
        <f t="shared" si="34"/>
        <v>0.1</v>
      </c>
      <c r="P521" s="10">
        <f t="shared" si="34"/>
        <v>0.1</v>
      </c>
      <c r="Q521" s="11">
        <f t="shared" si="35"/>
        <v>34029</v>
      </c>
    </row>
    <row r="522" spans="1:17" ht="15" customHeight="1" x14ac:dyDescent="0.3">
      <c r="A522" s="5">
        <f>[1]Intermediate!A522</f>
        <v>2000051588</v>
      </c>
      <c r="B522" s="6" t="e">
        <f>VLOOKUP($D522,'[1]Counties Systems Crosswalk'!C:E,3)</f>
        <v>#N/A</v>
      </c>
      <c r="C522" s="7" t="str">
        <f>VLOOKUP($A522,[1]Intermediate!A:T,3)</f>
        <v>MONARCH</v>
      </c>
      <c r="D522" s="7">
        <f>VLOOKUP($C522,[1]Claims!A:B,2,FALSE)</f>
        <v>2000</v>
      </c>
      <c r="E522" t="str">
        <f>VLOOKUP($D522,'[1]Counties Systems Crosswalk'!C:D,2)</f>
        <v>Statewide</v>
      </c>
      <c r="F522" t="str">
        <f>VLOOKUP($A522,[1]Intermediate!A:T,5)</f>
        <v>P2022_5310_CAPITAL</v>
      </c>
      <c r="G522" s="8">
        <f>VLOOKUP($A522,[1]Intermediate!A:T,10)</f>
        <v>77361</v>
      </c>
      <c r="H522" s="8">
        <f>VLOOKUP($A522,[1]Intermediate!A:T,10)*[1]Intermediate!Q522/100</f>
        <v>61888.800000000003</v>
      </c>
      <c r="I522" s="8">
        <f>VLOOKUP($A522,[1]Intermediate!A:T,10)*[1]Intermediate!R522/100</f>
        <v>7736.1</v>
      </c>
      <c r="J522" s="8">
        <f>VLOOKUP($A522,[1]Intermediate!A:T,10)*[1]Intermediate!S522/100</f>
        <v>7736.1</v>
      </c>
      <c r="K522" t="str">
        <f t="shared" si="32"/>
        <v>CAPITAL</v>
      </c>
      <c r="L522" s="9">
        <f>VLOOKUP($A522,[1]Intermediate!A:T,2)</f>
        <v>44467</v>
      </c>
      <c r="M522" t="str">
        <f t="shared" si="33"/>
        <v>BOTH</v>
      </c>
      <c r="N522" s="10">
        <f t="shared" si="34"/>
        <v>0.8</v>
      </c>
      <c r="O522" s="10">
        <f t="shared" si="34"/>
        <v>0.1</v>
      </c>
      <c r="P522" s="10">
        <f t="shared" si="34"/>
        <v>0.1</v>
      </c>
      <c r="Q522" s="11">
        <f t="shared" si="35"/>
        <v>77361.000000000015</v>
      </c>
    </row>
    <row r="523" spans="1:17" ht="15" customHeight="1" x14ac:dyDescent="0.3">
      <c r="A523" s="5">
        <f>[1]Intermediate!A523</f>
        <v>2000051589</v>
      </c>
      <c r="B523" s="6" t="e">
        <f>VLOOKUP($D523,'[1]Counties Systems Crosswalk'!C:E,3)</f>
        <v>#N/A</v>
      </c>
      <c r="C523" s="7" t="str">
        <f>VLOOKUP($A523,[1]Intermediate!A:T,3)</f>
        <v>MONARCH</v>
      </c>
      <c r="D523" s="7">
        <f>VLOOKUP($C523,[1]Claims!A:B,2,FALSE)</f>
        <v>2000</v>
      </c>
      <c r="E523" t="str">
        <f>VLOOKUP($D523,'[1]Counties Systems Crosswalk'!C:D,2)</f>
        <v>Statewide</v>
      </c>
      <c r="F523" t="str">
        <f>VLOOKUP($A523,[1]Intermediate!A:T,5)</f>
        <v>P2022_5310_CAPITAL</v>
      </c>
      <c r="G523" s="8">
        <f>VLOOKUP($A523,[1]Intermediate!A:T,10)</f>
        <v>53822</v>
      </c>
      <c r="H523" s="8">
        <f>VLOOKUP($A523,[1]Intermediate!A:T,10)*[1]Intermediate!Q523/100</f>
        <v>43057.599999999999</v>
      </c>
      <c r="I523" s="8">
        <f>VLOOKUP($A523,[1]Intermediate!A:T,10)*[1]Intermediate!R523/100</f>
        <v>5382.2</v>
      </c>
      <c r="J523" s="8">
        <f>VLOOKUP($A523,[1]Intermediate!A:T,10)*[1]Intermediate!S523/100</f>
        <v>5382.2</v>
      </c>
      <c r="K523" t="str">
        <f t="shared" si="32"/>
        <v>CAPITAL</v>
      </c>
      <c r="L523" s="9">
        <f>VLOOKUP($A523,[1]Intermediate!A:T,2)</f>
        <v>44467</v>
      </c>
      <c r="M523" t="str">
        <f t="shared" si="33"/>
        <v>BOTH</v>
      </c>
      <c r="N523" s="10">
        <f t="shared" si="34"/>
        <v>0.79999999999999993</v>
      </c>
      <c r="O523" s="10">
        <f t="shared" si="34"/>
        <v>9.9999999999999992E-2</v>
      </c>
      <c r="P523" s="10">
        <f t="shared" si="34"/>
        <v>9.9999999999999992E-2</v>
      </c>
      <c r="Q523" s="11">
        <f t="shared" si="35"/>
        <v>53821.999999999993</v>
      </c>
    </row>
    <row r="524" spans="1:17" ht="15" customHeight="1" x14ac:dyDescent="0.3">
      <c r="A524" s="5">
        <f>[1]Intermediate!A524</f>
        <v>2000051590</v>
      </c>
      <c r="B524" s="6" t="e">
        <f>VLOOKUP($D524,'[1]Counties Systems Crosswalk'!C:E,3)</f>
        <v>#N/A</v>
      </c>
      <c r="C524" s="7" t="str">
        <f>VLOOKUP($A524,[1]Intermediate!A:T,3)</f>
        <v>MONARCH</v>
      </c>
      <c r="D524" s="7">
        <f>VLOOKUP($C524,[1]Claims!A:B,2,FALSE)</f>
        <v>2000</v>
      </c>
      <c r="E524" t="str">
        <f>VLOOKUP($D524,'[1]Counties Systems Crosswalk'!C:D,2)</f>
        <v>Statewide</v>
      </c>
      <c r="F524" t="str">
        <f>VLOOKUP($A524,[1]Intermediate!A:T,5)</f>
        <v>P2022_5310_CAPITAL</v>
      </c>
      <c r="G524" s="8">
        <f>VLOOKUP($A524,[1]Intermediate!A:T,10)</f>
        <v>69862</v>
      </c>
      <c r="H524" s="8">
        <f>VLOOKUP($A524,[1]Intermediate!A:T,10)*[1]Intermediate!Q524/100</f>
        <v>55889.599999999999</v>
      </c>
      <c r="I524" s="8">
        <f>VLOOKUP($A524,[1]Intermediate!A:T,10)*[1]Intermediate!R524/100</f>
        <v>6986.2</v>
      </c>
      <c r="J524" s="8">
        <f>VLOOKUP($A524,[1]Intermediate!A:T,10)*[1]Intermediate!S524/100</f>
        <v>6986.2</v>
      </c>
      <c r="K524" t="str">
        <f t="shared" si="32"/>
        <v>CAPITAL</v>
      </c>
      <c r="L524" s="9">
        <f>VLOOKUP($A524,[1]Intermediate!A:T,2)</f>
        <v>44467</v>
      </c>
      <c r="M524" t="str">
        <f t="shared" si="33"/>
        <v>BOTH</v>
      </c>
      <c r="N524" s="10">
        <f t="shared" si="34"/>
        <v>0.79999999999999993</v>
      </c>
      <c r="O524" s="10">
        <f t="shared" si="34"/>
        <v>9.9999999999999992E-2</v>
      </c>
      <c r="P524" s="10">
        <f t="shared" si="34"/>
        <v>9.9999999999999992E-2</v>
      </c>
      <c r="Q524" s="11">
        <f t="shared" si="35"/>
        <v>69862</v>
      </c>
    </row>
    <row r="525" spans="1:17" ht="15" customHeight="1" x14ac:dyDescent="0.3">
      <c r="A525" s="5">
        <f>[1]Intermediate!A525</f>
        <v>2000051591</v>
      </c>
      <c r="B525" s="6" t="e">
        <f>VLOOKUP($D525,'[1]Counties Systems Crosswalk'!C:E,3)</f>
        <v>#N/A</v>
      </c>
      <c r="C525" s="7" t="str">
        <f>VLOOKUP($A525,[1]Intermediate!A:T,3)</f>
        <v>MONARCH</v>
      </c>
      <c r="D525" s="7">
        <f>VLOOKUP($C525,[1]Claims!A:B,2,FALSE)</f>
        <v>2000</v>
      </c>
      <c r="E525" t="str">
        <f>VLOOKUP($D525,'[1]Counties Systems Crosswalk'!C:D,2)</f>
        <v>Statewide</v>
      </c>
      <c r="F525" t="str">
        <f>VLOOKUP($A525,[1]Intermediate!A:T,5)</f>
        <v>P2022_5310_CAPITAL</v>
      </c>
      <c r="G525" s="8">
        <f>VLOOKUP($A525,[1]Intermediate!A:T,10)</f>
        <v>138249</v>
      </c>
      <c r="H525" s="8">
        <f>VLOOKUP($A525,[1]Intermediate!A:T,10)*[1]Intermediate!Q525/100</f>
        <v>110599.2</v>
      </c>
      <c r="I525" s="8">
        <f>VLOOKUP($A525,[1]Intermediate!A:T,10)*[1]Intermediate!R525/100</f>
        <v>13824.9</v>
      </c>
      <c r="J525" s="8">
        <f>VLOOKUP($A525,[1]Intermediate!A:T,10)*[1]Intermediate!S525/100</f>
        <v>13824.9</v>
      </c>
      <c r="K525" t="str">
        <f t="shared" si="32"/>
        <v>CAPITAL</v>
      </c>
      <c r="L525" s="9">
        <f>VLOOKUP($A525,[1]Intermediate!A:T,2)</f>
        <v>44467</v>
      </c>
      <c r="M525" t="str">
        <f t="shared" si="33"/>
        <v>BOTH</v>
      </c>
      <c r="N525" s="10">
        <f t="shared" si="34"/>
        <v>0.79999999999999993</v>
      </c>
      <c r="O525" s="10">
        <f t="shared" si="34"/>
        <v>9.9999999999999992E-2</v>
      </c>
      <c r="P525" s="10">
        <f t="shared" si="34"/>
        <v>9.9999999999999992E-2</v>
      </c>
      <c r="Q525" s="11">
        <f t="shared" si="35"/>
        <v>138249</v>
      </c>
    </row>
    <row r="526" spans="1:17" ht="15" customHeight="1" x14ac:dyDescent="0.3">
      <c r="A526" s="5">
        <f>[1]Intermediate!A526</f>
        <v>2000051592</v>
      </c>
      <c r="B526" s="6" t="e">
        <f>VLOOKUP($D526,'[1]Counties Systems Crosswalk'!C:E,3)</f>
        <v>#N/A</v>
      </c>
      <c r="C526" s="7" t="str">
        <f>VLOOKUP($A526,[1]Intermediate!A:T,3)</f>
        <v>MONARCH</v>
      </c>
      <c r="D526" s="7">
        <f>VLOOKUP($C526,[1]Claims!A:B,2,FALSE)</f>
        <v>2000</v>
      </c>
      <c r="E526" t="str">
        <f>VLOOKUP($D526,'[1]Counties Systems Crosswalk'!C:D,2)</f>
        <v>Statewide</v>
      </c>
      <c r="F526" t="str">
        <f>VLOOKUP($A526,[1]Intermediate!A:T,5)</f>
        <v>P2022_5310_CAPITAL</v>
      </c>
      <c r="G526" s="8">
        <f>VLOOKUP($A526,[1]Intermediate!A:T,10)</f>
        <v>60255</v>
      </c>
      <c r="H526" s="8">
        <f>VLOOKUP($A526,[1]Intermediate!A:T,10)*[1]Intermediate!Q526/100</f>
        <v>48204</v>
      </c>
      <c r="I526" s="8">
        <f>VLOOKUP($A526,[1]Intermediate!A:T,10)*[1]Intermediate!R526/100</f>
        <v>6025.5</v>
      </c>
      <c r="J526" s="8">
        <f>VLOOKUP($A526,[1]Intermediate!A:T,10)*[1]Intermediate!S526/100</f>
        <v>6025.5</v>
      </c>
      <c r="K526" t="str">
        <f t="shared" si="32"/>
        <v>CAPITAL</v>
      </c>
      <c r="L526" s="9">
        <f>VLOOKUP($A526,[1]Intermediate!A:T,2)</f>
        <v>44467</v>
      </c>
      <c r="M526" t="str">
        <f t="shared" si="33"/>
        <v>BOTH</v>
      </c>
      <c r="N526" s="10">
        <f t="shared" si="34"/>
        <v>0.8</v>
      </c>
      <c r="O526" s="10">
        <f t="shared" si="34"/>
        <v>0.1</v>
      </c>
      <c r="P526" s="10">
        <f t="shared" si="34"/>
        <v>0.1</v>
      </c>
      <c r="Q526" s="11">
        <f t="shared" si="35"/>
        <v>60255</v>
      </c>
    </row>
    <row r="527" spans="1:17" ht="15" customHeight="1" x14ac:dyDescent="0.3">
      <c r="A527" s="5">
        <f>[1]Intermediate!A527</f>
        <v>2000051593</v>
      </c>
      <c r="B527" s="6">
        <f>VLOOKUP($D527,'[1]Counties Systems Crosswalk'!C:E,3)</f>
        <v>5</v>
      </c>
      <c r="C527" s="7" t="str">
        <f>VLOOKUP($A527,[1]Intermediate!A:T,3)</f>
        <v>Kerr-Tar Regional Council of Governments</v>
      </c>
      <c r="D527" s="7">
        <f>VLOOKUP($C527,[1]Claims!A:B,2,FALSE)</f>
        <v>2003</v>
      </c>
      <c r="E527" t="str">
        <f>VLOOKUP($D527,'[1]Counties Systems Crosswalk'!C:D,2)</f>
        <v>Franklin, Granville, Person, Vance, Warren</v>
      </c>
      <c r="F527" t="str">
        <f>VLOOKUP($A527,[1]Intermediate!A:T,5)</f>
        <v>P2022_5310_CAPITAL</v>
      </c>
      <c r="G527" s="8">
        <f>VLOOKUP($A527,[1]Intermediate!A:T,10)</f>
        <v>270000</v>
      </c>
      <c r="H527" s="8">
        <f>VLOOKUP($A527,[1]Intermediate!A:T,10)*[1]Intermediate!Q527/100</f>
        <v>216000</v>
      </c>
      <c r="I527" s="8">
        <f>VLOOKUP($A527,[1]Intermediate!A:T,10)*[1]Intermediate!R527/100</f>
        <v>27000</v>
      </c>
      <c r="J527" s="8">
        <f>VLOOKUP($A527,[1]Intermediate!A:T,10)*[1]Intermediate!S527/100</f>
        <v>27000</v>
      </c>
      <c r="K527" t="str">
        <f t="shared" si="32"/>
        <v>CAPITAL</v>
      </c>
      <c r="L527" s="9">
        <f>VLOOKUP($A527,[1]Intermediate!A:T,2)</f>
        <v>44467</v>
      </c>
      <c r="M527" t="str">
        <f t="shared" si="33"/>
        <v>BOTH</v>
      </c>
      <c r="N527" s="10">
        <f t="shared" si="34"/>
        <v>0.8</v>
      </c>
      <c r="O527" s="10">
        <f t="shared" si="34"/>
        <v>0.1</v>
      </c>
      <c r="P527" s="10">
        <f t="shared" si="34"/>
        <v>0.1</v>
      </c>
      <c r="Q527" s="11">
        <f t="shared" si="35"/>
        <v>270000</v>
      </c>
    </row>
    <row r="528" spans="1:17" ht="15" customHeight="1" x14ac:dyDescent="0.3">
      <c r="A528" s="5">
        <f>[1]Intermediate!A528</f>
        <v>2000051595</v>
      </c>
      <c r="B528" s="6">
        <f>VLOOKUP($D528,'[1]Counties Systems Crosswalk'!C:E,3)</f>
        <v>5</v>
      </c>
      <c r="C528" s="7" t="str">
        <f>VLOOKUP($A528,[1]Intermediate!A:T,3)</f>
        <v>GRANVILLE COUNTY</v>
      </c>
      <c r="D528" s="7">
        <f>VLOOKUP($C528,[1]Claims!A:B,2,FALSE)</f>
        <v>1083</v>
      </c>
      <c r="E528" t="str">
        <f>VLOOKUP($D528,'[1]Counties Systems Crosswalk'!C:D,2)</f>
        <v>Granville</v>
      </c>
      <c r="F528" t="str">
        <f>VLOOKUP($A528,[1]Intermediate!A:T,5)</f>
        <v>P2022_5310_CAPITAL</v>
      </c>
      <c r="G528" s="8">
        <f>VLOOKUP($A528,[1]Intermediate!A:T,10)</f>
        <v>144900</v>
      </c>
      <c r="H528" s="8">
        <f>VLOOKUP($A528,[1]Intermediate!A:T,10)*[1]Intermediate!Q528/100</f>
        <v>115920</v>
      </c>
      <c r="I528" s="8">
        <f>VLOOKUP($A528,[1]Intermediate!A:T,10)*[1]Intermediate!R528/100</f>
        <v>14490</v>
      </c>
      <c r="J528" s="8">
        <f>VLOOKUP($A528,[1]Intermediate!A:T,10)*[1]Intermediate!S528/100</f>
        <v>14490</v>
      </c>
      <c r="K528" t="str">
        <f t="shared" si="32"/>
        <v>CAPITAL</v>
      </c>
      <c r="L528" s="9">
        <f>VLOOKUP($A528,[1]Intermediate!A:T,2)</f>
        <v>44467</v>
      </c>
      <c r="M528" t="str">
        <f t="shared" si="33"/>
        <v>BOTH</v>
      </c>
      <c r="N528" s="10">
        <f t="shared" si="34"/>
        <v>0.8</v>
      </c>
      <c r="O528" s="10">
        <f t="shared" si="34"/>
        <v>0.1</v>
      </c>
      <c r="P528" s="10">
        <f t="shared" si="34"/>
        <v>0.1</v>
      </c>
      <c r="Q528" s="11">
        <f t="shared" si="35"/>
        <v>144900</v>
      </c>
    </row>
    <row r="529" spans="1:17" ht="15" customHeight="1" x14ac:dyDescent="0.3">
      <c r="A529" s="5">
        <f>[1]Intermediate!A529</f>
        <v>2000051596</v>
      </c>
      <c r="B529" s="6">
        <f>VLOOKUP($D529,'[1]Counties Systems Crosswalk'!C:E,3)</f>
        <v>12</v>
      </c>
      <c r="C529" s="7" t="str">
        <f>VLOOKUP($A529,[1]Intermediate!A:T,3)</f>
        <v>IREDELL COUNTY COUNCIL ON AGING INC</v>
      </c>
      <c r="D529" s="7">
        <f>VLOOKUP($C529,[1]Claims!A:B,2,FALSE)</f>
        <v>1038</v>
      </c>
      <c r="E529" t="str">
        <f>VLOOKUP($D529,'[1]Counties Systems Crosswalk'!C:D,2)</f>
        <v>Iredell</v>
      </c>
      <c r="F529" t="str">
        <f>VLOOKUP($A529,[1]Intermediate!A:T,5)</f>
        <v>P2022_5310_CAPITAL</v>
      </c>
      <c r="G529" s="8">
        <f>VLOOKUP($A529,[1]Intermediate!A:T,10)</f>
        <v>124999</v>
      </c>
      <c r="H529" s="8">
        <f>VLOOKUP($A529,[1]Intermediate!A:T,10)*[1]Intermediate!Q529/100</f>
        <v>99999.2</v>
      </c>
      <c r="I529" s="8">
        <f>VLOOKUP($A529,[1]Intermediate!A:T,10)*[1]Intermediate!R529/100</f>
        <v>12499.9</v>
      </c>
      <c r="J529" s="8">
        <f>VLOOKUP($A529,[1]Intermediate!A:T,10)*[1]Intermediate!S529/100</f>
        <v>12499.9</v>
      </c>
      <c r="K529" t="str">
        <f t="shared" si="32"/>
        <v>CAPITAL</v>
      </c>
      <c r="L529" s="9">
        <f>VLOOKUP($A529,[1]Intermediate!A:T,2)</f>
        <v>44467</v>
      </c>
      <c r="M529" t="str">
        <f t="shared" si="33"/>
        <v>BOTH</v>
      </c>
      <c r="N529" s="10">
        <f t="shared" si="34"/>
        <v>0.79999999999999993</v>
      </c>
      <c r="O529" s="10">
        <f t="shared" si="34"/>
        <v>9.9999999999999992E-2</v>
      </c>
      <c r="P529" s="10">
        <f t="shared" si="34"/>
        <v>9.9999999999999992E-2</v>
      </c>
      <c r="Q529" s="11">
        <f t="shared" si="35"/>
        <v>124998.99999999999</v>
      </c>
    </row>
    <row r="530" spans="1:17" ht="15" customHeight="1" x14ac:dyDescent="0.3">
      <c r="A530" s="5">
        <f>[1]Intermediate!A530</f>
        <v>2000051597</v>
      </c>
      <c r="B530" s="6" t="str">
        <f>VLOOKUP($D530,'[1]Counties Systems Crosswalk'!C:E,3)</f>
        <v>11, 12, 13</v>
      </c>
      <c r="C530" s="7" t="str">
        <f>VLOOKUP($A530,[1]Intermediate!A:T,3)</f>
        <v>WESTERN PIEDMONT COUNCIL</v>
      </c>
      <c r="D530" s="7">
        <f>VLOOKUP($C530,[1]Claims!A:B,2,FALSE)</f>
        <v>1073</v>
      </c>
      <c r="E530" t="str">
        <f>VLOOKUP($D530,'[1]Counties Systems Crosswalk'!C:D,2)</f>
        <v>Alexander, Burke, Caldwell, Catawba</v>
      </c>
      <c r="F530" t="str">
        <f>VLOOKUP($A530,[1]Intermediate!A:T,5)</f>
        <v>P2022_5303_PLANNING</v>
      </c>
      <c r="G530" s="8">
        <f>VLOOKUP($A530,[1]Intermediate!A:T,10)</f>
        <v>60525</v>
      </c>
      <c r="H530" s="8">
        <f>VLOOKUP($A530,[1]Intermediate!A:T,10)*[1]Intermediate!Q530/100</f>
        <v>48420</v>
      </c>
      <c r="I530" s="8">
        <f>VLOOKUP($A530,[1]Intermediate!A:T,10)*[1]Intermediate!R530/100</f>
        <v>6052.5</v>
      </c>
      <c r="J530" s="8">
        <f>VLOOKUP($A530,[1]Intermediate!A:T,10)*[1]Intermediate!S530/100</f>
        <v>6052.5</v>
      </c>
      <c r="K530" t="str">
        <f t="shared" si="32"/>
        <v/>
      </c>
      <c r="L530" s="9">
        <f>VLOOKUP($A530,[1]Intermediate!A:T,2)</f>
        <v>44467</v>
      </c>
      <c r="M530" t="str">
        <f t="shared" si="33"/>
        <v>BOTH</v>
      </c>
      <c r="N530" s="10">
        <f t="shared" si="34"/>
        <v>0.8</v>
      </c>
      <c r="O530" s="10">
        <f t="shared" si="34"/>
        <v>0.1</v>
      </c>
      <c r="P530" s="10">
        <f t="shared" si="34"/>
        <v>0.1</v>
      </c>
      <c r="Q530" s="11">
        <f t="shared" si="35"/>
        <v>60525</v>
      </c>
    </row>
    <row r="531" spans="1:17" ht="15" customHeight="1" x14ac:dyDescent="0.3">
      <c r="A531" s="5">
        <f>[1]Intermediate!A531</f>
        <v>2000051598</v>
      </c>
      <c r="B531" s="6">
        <f>VLOOKUP($D531,'[1]Counties Systems Crosswalk'!C:E,3)</f>
        <v>14</v>
      </c>
      <c r="C531" s="7" t="str">
        <f>VLOOKUP($A531,[1]Intermediate!A:T,3)</f>
        <v>TRANSYLVANIA COUNTY</v>
      </c>
      <c r="D531" s="7">
        <f>VLOOKUP($C531,[1]Claims!A:B,2,FALSE)</f>
        <v>1068</v>
      </c>
      <c r="E531" t="str">
        <f>VLOOKUP($D531,'[1]Counties Systems Crosswalk'!C:D,2)</f>
        <v>Transylvania</v>
      </c>
      <c r="F531" t="str">
        <f>VLOOKUP($A531,[1]Intermediate!A:T,5)</f>
        <v>P2022_5310_OPERATING</v>
      </c>
      <c r="G531" s="8">
        <f>VLOOKUP($A531,[1]Intermediate!A:T,10)</f>
        <v>52000</v>
      </c>
      <c r="H531" s="8">
        <f>VLOOKUP($A531,[1]Intermediate!A:T,10)*[1]Intermediate!Q531/100</f>
        <v>26000</v>
      </c>
      <c r="I531" s="8">
        <f>VLOOKUP($A531,[1]Intermediate!A:T,10)*[1]Intermediate!R531/100</f>
        <v>0</v>
      </c>
      <c r="J531" s="8">
        <f>VLOOKUP($A531,[1]Intermediate!A:T,10)*[1]Intermediate!S531/100</f>
        <v>26000</v>
      </c>
      <c r="K531" t="str">
        <f t="shared" si="32"/>
        <v>OPERATING</v>
      </c>
      <c r="L531" s="9">
        <f>VLOOKUP($A531,[1]Intermediate!A:T,2)</f>
        <v>44467</v>
      </c>
      <c r="M531" t="str">
        <f t="shared" si="33"/>
        <v>FEDERAL</v>
      </c>
      <c r="N531" s="10">
        <f t="shared" si="34"/>
        <v>0.5</v>
      </c>
      <c r="O531" s="10">
        <f t="shared" si="34"/>
        <v>0</v>
      </c>
      <c r="P531" s="10">
        <f t="shared" si="34"/>
        <v>0.5</v>
      </c>
      <c r="Q531" s="11">
        <f t="shared" si="35"/>
        <v>52000</v>
      </c>
    </row>
    <row r="532" spans="1:17" ht="15" customHeight="1" x14ac:dyDescent="0.3">
      <c r="A532" s="5">
        <f>[1]Intermediate!A532</f>
        <v>2000051599</v>
      </c>
      <c r="B532" s="6" t="str">
        <f>VLOOKUP($D532,'[1]Counties Systems Crosswalk'!C:E,3)</f>
        <v>11, 13</v>
      </c>
      <c r="C532" s="7" t="str">
        <f>VLOOKUP($A532,[1]Intermediate!A:T,3)</f>
        <v>MAYLAND COMMUNITY COLLEGE</v>
      </c>
      <c r="D532" s="7">
        <f>VLOOKUP($C532,[1]Claims!A:B,2,FALSE)</f>
        <v>2002</v>
      </c>
      <c r="E532" t="str">
        <f>VLOOKUP($D532,'[1]Counties Systems Crosswalk'!C:D,2)</f>
        <v>Mitchell, Avery, Yancey</v>
      </c>
      <c r="F532" t="str">
        <f>VLOOKUP($A532,[1]Intermediate!A:T,5)</f>
        <v>P2022_5310_CAPITAL</v>
      </c>
      <c r="G532" s="8">
        <f>VLOOKUP($A532,[1]Intermediate!A:T,10)</f>
        <v>93021</v>
      </c>
      <c r="H532" s="8">
        <f>VLOOKUP($A532,[1]Intermediate!A:T,10)*[1]Intermediate!Q532/100</f>
        <v>74416.800000000003</v>
      </c>
      <c r="I532" s="8">
        <f>VLOOKUP($A532,[1]Intermediate!A:T,10)*[1]Intermediate!R532/100</f>
        <v>9302.1</v>
      </c>
      <c r="J532" s="8">
        <f>VLOOKUP($A532,[1]Intermediate!A:T,10)*[1]Intermediate!S532/100</f>
        <v>9302.1</v>
      </c>
      <c r="K532" t="str">
        <f t="shared" si="32"/>
        <v>CAPITAL</v>
      </c>
      <c r="L532" s="9">
        <f>VLOOKUP($A532,[1]Intermediate!A:T,2)</f>
        <v>44467</v>
      </c>
      <c r="M532" t="str">
        <f t="shared" si="33"/>
        <v>BOTH</v>
      </c>
      <c r="N532" s="10">
        <f t="shared" si="34"/>
        <v>0.8</v>
      </c>
      <c r="O532" s="10">
        <f t="shared" si="34"/>
        <v>0.1</v>
      </c>
      <c r="P532" s="10">
        <f t="shared" si="34"/>
        <v>0.1</v>
      </c>
      <c r="Q532" s="11">
        <f t="shared" si="35"/>
        <v>93021.000000000015</v>
      </c>
    </row>
    <row r="533" spans="1:17" ht="15" customHeight="1" x14ac:dyDescent="0.3">
      <c r="A533" s="5">
        <f>[1]Intermediate!A533</f>
        <v>2000051600</v>
      </c>
      <c r="B533" s="6">
        <f>VLOOKUP($D533,'[1]Counties Systems Crosswalk'!C:E,3)</f>
        <v>3</v>
      </c>
      <c r="C533" s="7" t="str">
        <f>VLOOKUP($A533,[1]Intermediate!A:T,3)</f>
        <v>SAMPSON COUNTY</v>
      </c>
      <c r="D533" s="7">
        <f>VLOOKUP($C533,[1]Claims!A:B,2,FALSE)</f>
        <v>1063</v>
      </c>
      <c r="E533" t="str">
        <f>VLOOKUP($D533,'[1]Counties Systems Crosswalk'!C:D,2)</f>
        <v>Sampson</v>
      </c>
      <c r="F533" t="str">
        <f>VLOOKUP($A533,[1]Intermediate!A:T,5)</f>
        <v>P2022_5310_OPERATING</v>
      </c>
      <c r="G533" s="8">
        <f>VLOOKUP($A533,[1]Intermediate!A:T,10)</f>
        <v>50000</v>
      </c>
      <c r="H533" s="8">
        <f>VLOOKUP($A533,[1]Intermediate!A:T,10)*[1]Intermediate!Q533/100</f>
        <v>25000</v>
      </c>
      <c r="I533" s="8">
        <f>VLOOKUP($A533,[1]Intermediate!A:T,10)*[1]Intermediate!R533/100</f>
        <v>0</v>
      </c>
      <c r="J533" s="8">
        <f>VLOOKUP($A533,[1]Intermediate!A:T,10)*[1]Intermediate!S533/100</f>
        <v>25000</v>
      </c>
      <c r="K533" t="str">
        <f t="shared" si="32"/>
        <v>OPERATING</v>
      </c>
      <c r="L533" s="9">
        <f>VLOOKUP($A533,[1]Intermediate!A:T,2)</f>
        <v>44467</v>
      </c>
      <c r="M533" t="str">
        <f t="shared" si="33"/>
        <v>FEDERAL</v>
      </c>
      <c r="N533" s="10">
        <f t="shared" si="34"/>
        <v>0.5</v>
      </c>
      <c r="O533" s="10">
        <f t="shared" si="34"/>
        <v>0</v>
      </c>
      <c r="P533" s="10">
        <f t="shared" si="34"/>
        <v>0.5</v>
      </c>
      <c r="Q533" s="11">
        <f t="shared" si="35"/>
        <v>50000</v>
      </c>
    </row>
    <row r="534" spans="1:17" ht="15" customHeight="1" x14ac:dyDescent="0.3">
      <c r="A534" s="5">
        <f>[1]Intermediate!A534</f>
        <v>2000051601</v>
      </c>
      <c r="B534" s="6">
        <f>VLOOKUP($D534,'[1]Counties Systems Crosswalk'!C:E,3)</f>
        <v>11</v>
      </c>
      <c r="C534" s="7" t="str">
        <f>VLOOKUP($A534,[1]Intermediate!A:T,3)</f>
        <v>ASHE COUNTY TRANSPORTATION</v>
      </c>
      <c r="D534" s="7">
        <f>VLOOKUP($C534,[1]Claims!A:B,2,FALSE)</f>
        <v>1007</v>
      </c>
      <c r="E534" t="str">
        <f>VLOOKUP($D534,'[1]Counties Systems Crosswalk'!C:D,2)</f>
        <v>Ashe</v>
      </c>
      <c r="F534" t="str">
        <f>VLOOKUP($A534,[1]Intermediate!A:T,5)</f>
        <v>P2022_5310_OPERATING</v>
      </c>
      <c r="G534" s="8">
        <f>VLOOKUP($A534,[1]Intermediate!A:T,10)</f>
        <v>29200</v>
      </c>
      <c r="H534" s="8">
        <f>VLOOKUP($A534,[1]Intermediate!A:T,10)*[1]Intermediate!Q534/100</f>
        <v>14600</v>
      </c>
      <c r="I534" s="8">
        <f>VLOOKUP($A534,[1]Intermediate!A:T,10)*[1]Intermediate!R534/100</f>
        <v>0</v>
      </c>
      <c r="J534" s="8">
        <f>VLOOKUP($A534,[1]Intermediate!A:T,10)*[1]Intermediate!S534/100</f>
        <v>14600</v>
      </c>
      <c r="K534" t="str">
        <f t="shared" si="32"/>
        <v>OPERATING</v>
      </c>
      <c r="L534" s="9">
        <f>VLOOKUP($A534,[1]Intermediate!A:T,2)</f>
        <v>44467</v>
      </c>
      <c r="M534" t="str">
        <f t="shared" si="33"/>
        <v>FEDERAL</v>
      </c>
      <c r="N534" s="10">
        <f t="shared" si="34"/>
        <v>0.5</v>
      </c>
      <c r="O534" s="10">
        <f t="shared" si="34"/>
        <v>0</v>
      </c>
      <c r="P534" s="10">
        <f t="shared" si="34"/>
        <v>0.5</v>
      </c>
      <c r="Q534" s="11">
        <f t="shared" si="35"/>
        <v>29200</v>
      </c>
    </row>
    <row r="535" spans="1:17" ht="15" customHeight="1" x14ac:dyDescent="0.3">
      <c r="A535" s="5">
        <f>[1]Intermediate!A535</f>
        <v>2000051602</v>
      </c>
      <c r="B535" s="6">
        <f>VLOOKUP($D535,'[1]Counties Systems Crosswalk'!C:E,3)</f>
        <v>12</v>
      </c>
      <c r="C535" s="7" t="str">
        <f>VLOOKUP($A535,[1]Intermediate!A:T,3)</f>
        <v>ALEXANDER COUNTY</v>
      </c>
      <c r="D535" s="7">
        <f>VLOOKUP($C535,[1]Claims!A:B,2,FALSE)</f>
        <v>1077</v>
      </c>
      <c r="E535" t="str">
        <f>VLOOKUP($D535,'[1]Counties Systems Crosswalk'!C:D,2)</f>
        <v>Alexander</v>
      </c>
      <c r="F535" t="str">
        <f>VLOOKUP($A535,[1]Intermediate!A:T,5)</f>
        <v>P2022_5310_CAPITAL</v>
      </c>
      <c r="G535" s="8">
        <f>VLOOKUP($A535,[1]Intermediate!A:T,10)</f>
        <v>175132</v>
      </c>
      <c r="H535" s="8">
        <f>VLOOKUP($A535,[1]Intermediate!A:T,10)*[1]Intermediate!Q535/100</f>
        <v>140105.60000000001</v>
      </c>
      <c r="I535" s="8">
        <f>VLOOKUP($A535,[1]Intermediate!A:T,10)*[1]Intermediate!R535/100</f>
        <v>17513.2</v>
      </c>
      <c r="J535" s="8">
        <f>VLOOKUP($A535,[1]Intermediate!A:T,10)*[1]Intermediate!S535/100</f>
        <v>17513.2</v>
      </c>
      <c r="K535" t="str">
        <f t="shared" si="32"/>
        <v>CAPITAL</v>
      </c>
      <c r="L535" s="9">
        <f>VLOOKUP($A535,[1]Intermediate!A:T,2)</f>
        <v>44467</v>
      </c>
      <c r="M535" t="str">
        <f t="shared" si="33"/>
        <v>BOTH</v>
      </c>
      <c r="N535" s="10">
        <f t="shared" si="34"/>
        <v>0.8</v>
      </c>
      <c r="O535" s="10">
        <f t="shared" si="34"/>
        <v>0.1</v>
      </c>
      <c r="P535" s="10">
        <f t="shared" si="34"/>
        <v>0.1</v>
      </c>
      <c r="Q535" s="11">
        <f t="shared" si="35"/>
        <v>175132.00000000003</v>
      </c>
    </row>
    <row r="536" spans="1:17" ht="15" customHeight="1" x14ac:dyDescent="0.3">
      <c r="A536" s="5">
        <f>[1]Intermediate!A536</f>
        <v>2000051603</v>
      </c>
      <c r="B536" s="6" t="e">
        <f>VLOOKUP($D536,'[1]Counties Systems Crosswalk'!C:E,3)</f>
        <v>#N/A</v>
      </c>
      <c r="C536" s="7" t="str">
        <f>VLOOKUP($A536,[1]Intermediate!A:T,3)</f>
        <v>THE LIFE CENTER</v>
      </c>
      <c r="D536" s="7">
        <f>VLOOKUP($C536,[1]Claims!A:B,2,FALSE)</f>
        <v>2000</v>
      </c>
      <c r="E536" t="str">
        <f>VLOOKUP($D536,'[1]Counties Systems Crosswalk'!C:D,2)</f>
        <v>Statewide</v>
      </c>
      <c r="F536" t="str">
        <f>VLOOKUP($A536,[1]Intermediate!A:T,5)</f>
        <v>P2022_5310_CAPITAL</v>
      </c>
      <c r="G536" s="8">
        <f>VLOOKUP($A536,[1]Intermediate!A:T,10)</f>
        <v>54000</v>
      </c>
      <c r="H536" s="8">
        <f>VLOOKUP($A536,[1]Intermediate!A:T,10)*[1]Intermediate!Q536/100</f>
        <v>43200</v>
      </c>
      <c r="I536" s="8">
        <f>VLOOKUP($A536,[1]Intermediate!A:T,10)*[1]Intermediate!R536/100</f>
        <v>5400</v>
      </c>
      <c r="J536" s="8">
        <f>VLOOKUP($A536,[1]Intermediate!A:T,10)*[1]Intermediate!S536/100</f>
        <v>5400</v>
      </c>
      <c r="K536" t="str">
        <f t="shared" si="32"/>
        <v>CAPITAL</v>
      </c>
      <c r="L536" s="9">
        <f>VLOOKUP($A536,[1]Intermediate!A:T,2)</f>
        <v>44467</v>
      </c>
      <c r="M536" t="str">
        <f t="shared" si="33"/>
        <v>BOTH</v>
      </c>
      <c r="N536" s="10">
        <f t="shared" si="34"/>
        <v>0.8</v>
      </c>
      <c r="O536" s="10">
        <f t="shared" si="34"/>
        <v>0.1</v>
      </c>
      <c r="P536" s="10">
        <f t="shared" si="34"/>
        <v>0.1</v>
      </c>
      <c r="Q536" s="11">
        <f t="shared" si="35"/>
        <v>54000</v>
      </c>
    </row>
    <row r="537" spans="1:17" ht="15" customHeight="1" x14ac:dyDescent="0.3">
      <c r="A537" s="5">
        <f>[1]Intermediate!A537</f>
        <v>2000051604</v>
      </c>
      <c r="B537" s="6">
        <f>VLOOKUP($D537,'[1]Counties Systems Crosswalk'!C:E,3)</f>
        <v>14</v>
      </c>
      <c r="C537" s="7" t="str">
        <f>VLOOKUP($A537,[1]Intermediate!A:T,3)</f>
        <v>MOUNTAIN PROJECTS INC</v>
      </c>
      <c r="D537" s="7">
        <f>VLOOKUP($C537,[1]Claims!A:B,2,FALSE)</f>
        <v>1050</v>
      </c>
      <c r="E537" t="str">
        <f>VLOOKUP($D537,'[1]Counties Systems Crosswalk'!C:D,2)</f>
        <v>Haywood</v>
      </c>
      <c r="F537" t="str">
        <f>VLOOKUP($A537,[1]Intermediate!A:T,5)</f>
        <v>P2022_5310_OPERATING</v>
      </c>
      <c r="G537" s="8">
        <f>VLOOKUP($A537,[1]Intermediate!A:T,10)</f>
        <v>40000</v>
      </c>
      <c r="H537" s="8">
        <f>VLOOKUP($A537,[1]Intermediate!A:T,10)*[1]Intermediate!Q537/100</f>
        <v>20000</v>
      </c>
      <c r="I537" s="8">
        <f>VLOOKUP($A537,[1]Intermediate!A:T,10)*[1]Intermediate!R537/100</f>
        <v>0</v>
      </c>
      <c r="J537" s="8">
        <f>VLOOKUP($A537,[1]Intermediate!A:T,10)*[1]Intermediate!S537/100</f>
        <v>20000</v>
      </c>
      <c r="K537" t="str">
        <f t="shared" si="32"/>
        <v>OPERATING</v>
      </c>
      <c r="L537" s="9">
        <f>VLOOKUP($A537,[1]Intermediate!A:T,2)</f>
        <v>44467</v>
      </c>
      <c r="M537" t="str">
        <f t="shared" si="33"/>
        <v>FEDERAL</v>
      </c>
      <c r="N537" s="10">
        <f t="shared" si="34"/>
        <v>0.5</v>
      </c>
      <c r="O537" s="10">
        <f t="shared" si="34"/>
        <v>0</v>
      </c>
      <c r="P537" s="10">
        <f t="shared" si="34"/>
        <v>0.5</v>
      </c>
      <c r="Q537" s="11">
        <f t="shared" si="35"/>
        <v>40000</v>
      </c>
    </row>
    <row r="538" spans="1:17" ht="15" customHeight="1" x14ac:dyDescent="0.3">
      <c r="A538" s="5">
        <f>[1]Intermediate!A538</f>
        <v>2000051605</v>
      </c>
      <c r="B538" s="6">
        <f>VLOOKUP($D538,'[1]Counties Systems Crosswalk'!C:E,3)</f>
        <v>7</v>
      </c>
      <c r="C538" s="7" t="str">
        <f>VLOOKUP($A538,[1]Intermediate!A:T,3)</f>
        <v>ORANGE COUNTY</v>
      </c>
      <c r="D538" s="7">
        <f>VLOOKUP($C538,[1]Claims!A:B,2,FALSE)</f>
        <v>1052</v>
      </c>
      <c r="E538" t="str">
        <f>VLOOKUP($D538,'[1]Counties Systems Crosswalk'!C:D,2)</f>
        <v>Orange</v>
      </c>
      <c r="F538" t="str">
        <f>VLOOKUP($A538,[1]Intermediate!A:T,5)</f>
        <v>P2022_5311_ADMIN</v>
      </c>
      <c r="G538" s="8">
        <f>VLOOKUP($A538,[1]Intermediate!A:T,10)</f>
        <v>154976</v>
      </c>
      <c r="H538" s="8">
        <f>VLOOKUP($A538,[1]Intermediate!A:T,10)*[1]Intermediate!Q538/100</f>
        <v>123980.8</v>
      </c>
      <c r="I538" s="8">
        <f>VLOOKUP($A538,[1]Intermediate!A:T,10)*[1]Intermediate!R538/100</f>
        <v>7748.8</v>
      </c>
      <c r="J538" s="8">
        <f>VLOOKUP($A538,[1]Intermediate!A:T,10)*[1]Intermediate!S538/100</f>
        <v>23246.400000000001</v>
      </c>
      <c r="K538" t="str">
        <f t="shared" si="32"/>
        <v/>
      </c>
      <c r="L538" s="9">
        <f>VLOOKUP($A538,[1]Intermediate!A:T,2)</f>
        <v>44467</v>
      </c>
      <c r="M538" t="str">
        <f t="shared" si="33"/>
        <v>BOTH</v>
      </c>
      <c r="N538" s="10">
        <f t="shared" si="34"/>
        <v>0.8</v>
      </c>
      <c r="O538" s="10">
        <f t="shared" si="34"/>
        <v>0.05</v>
      </c>
      <c r="P538" s="10">
        <f t="shared" si="34"/>
        <v>0.15000000000000002</v>
      </c>
      <c r="Q538" s="11">
        <f t="shared" si="35"/>
        <v>154976</v>
      </c>
    </row>
    <row r="539" spans="1:17" ht="15" customHeight="1" x14ac:dyDescent="0.3">
      <c r="A539" s="5">
        <f>[1]Intermediate!A539</f>
        <v>2000051606</v>
      </c>
      <c r="B539" s="6">
        <f>VLOOKUP($D539,'[1]Counties Systems Crosswalk'!C:E,3)</f>
        <v>4</v>
      </c>
      <c r="C539" s="7" t="str">
        <f>VLOOKUP($A539,[1]Intermediate!A:T,3)</f>
        <v>CITY OF ROCKY MOUNT</v>
      </c>
      <c r="D539" s="7">
        <f>VLOOKUP($C539,[1]Claims!A:B,2,FALSE)</f>
        <v>1019</v>
      </c>
      <c r="E539" t="str">
        <f>VLOOKUP($D539,'[1]Counties Systems Crosswalk'!C:D,2)</f>
        <v>Edgecombe, Nash</v>
      </c>
      <c r="F539" t="str">
        <f>VLOOKUP($A539,[1]Intermediate!A:T,5)</f>
        <v>P2022_5303_PLANNING</v>
      </c>
      <c r="G539" s="8">
        <f>VLOOKUP($A539,[1]Intermediate!A:T,10)</f>
        <v>48555</v>
      </c>
      <c r="H539" s="8">
        <f>VLOOKUP($A539,[1]Intermediate!A:T,10)*[1]Intermediate!Q539/100</f>
        <v>38844</v>
      </c>
      <c r="I539" s="8">
        <f>VLOOKUP($A539,[1]Intermediate!A:T,10)*[1]Intermediate!R539/100</f>
        <v>4855.5</v>
      </c>
      <c r="J539" s="8">
        <f>VLOOKUP($A539,[1]Intermediate!A:T,10)*[1]Intermediate!S539/100</f>
        <v>4855.5</v>
      </c>
      <c r="K539" t="str">
        <f t="shared" si="32"/>
        <v/>
      </c>
      <c r="L539" s="9">
        <f>VLOOKUP($A539,[1]Intermediate!A:T,2)</f>
        <v>44467</v>
      </c>
      <c r="M539" t="str">
        <f t="shared" si="33"/>
        <v>BOTH</v>
      </c>
      <c r="N539" s="10">
        <f t="shared" si="34"/>
        <v>0.8</v>
      </c>
      <c r="O539" s="10">
        <f t="shared" si="34"/>
        <v>0.1</v>
      </c>
      <c r="P539" s="10">
        <f t="shared" si="34"/>
        <v>0.1</v>
      </c>
      <c r="Q539" s="11">
        <f t="shared" si="35"/>
        <v>48555</v>
      </c>
    </row>
    <row r="540" spans="1:17" ht="15" customHeight="1" x14ac:dyDescent="0.3">
      <c r="A540" s="5">
        <f>[1]Intermediate!A540</f>
        <v>2000051608</v>
      </c>
      <c r="B540" s="6">
        <f>VLOOKUP($D540,'[1]Counties Systems Crosswalk'!C:E,3)</f>
        <v>1</v>
      </c>
      <c r="C540" s="7" t="str">
        <f>VLOOKUP($A540,[1]Intermediate!A:T,3)</f>
        <v>HYDE COUNTY HEALTH DEPT.</v>
      </c>
      <c r="D540" s="7">
        <f>VLOOKUP($C540,[1]Claims!A:B,2,FALSE)</f>
        <v>2007</v>
      </c>
      <c r="E540" t="str">
        <f>VLOOKUP($D540,'[1]Counties Systems Crosswalk'!C:D,2)</f>
        <v>Hyde</v>
      </c>
      <c r="F540" t="str">
        <f>VLOOKUP($A540,[1]Intermediate!A:T,5)</f>
        <v>P2022_5310_CAPITAL</v>
      </c>
      <c r="G540" s="8">
        <f>VLOOKUP($A540,[1]Intermediate!A:T,10)</f>
        <v>9000</v>
      </c>
      <c r="H540" s="8">
        <f>VLOOKUP($A540,[1]Intermediate!A:T,10)*[1]Intermediate!Q540/100</f>
        <v>7200</v>
      </c>
      <c r="I540" s="8">
        <f>VLOOKUP($A540,[1]Intermediate!A:T,10)*[1]Intermediate!R540/100</f>
        <v>900</v>
      </c>
      <c r="J540" s="8">
        <f>VLOOKUP($A540,[1]Intermediate!A:T,10)*[1]Intermediate!S540/100</f>
        <v>900</v>
      </c>
      <c r="K540" t="str">
        <f t="shared" si="32"/>
        <v>CAPITAL</v>
      </c>
      <c r="L540" s="9">
        <f>VLOOKUP($A540,[1]Intermediate!A:T,2)</f>
        <v>44467</v>
      </c>
      <c r="M540" t="str">
        <f t="shared" si="33"/>
        <v>BOTH</v>
      </c>
      <c r="N540" s="10">
        <f t="shared" si="34"/>
        <v>0.8</v>
      </c>
      <c r="O540" s="10">
        <f t="shared" si="34"/>
        <v>0.1</v>
      </c>
      <c r="P540" s="10">
        <f t="shared" si="34"/>
        <v>0.1</v>
      </c>
      <c r="Q540" s="11">
        <f t="shared" si="35"/>
        <v>9000</v>
      </c>
    </row>
    <row r="541" spans="1:17" ht="15" customHeight="1" x14ac:dyDescent="0.3">
      <c r="A541" s="5">
        <f>[1]Intermediate!A541</f>
        <v>2000051609</v>
      </c>
      <c r="B541" s="6">
        <f>VLOOKUP($D541,'[1]Counties Systems Crosswalk'!C:E,3)</f>
        <v>2</v>
      </c>
      <c r="C541" s="7" t="str">
        <f>VLOOKUP($A541,[1]Intermediate!A:T,3)</f>
        <v>PITT COUNTY COUNCIL ON AGING INC</v>
      </c>
      <c r="D541" s="7">
        <f>VLOOKUP($C541,[1]Claims!A:B,2,FALSE)</f>
        <v>1056</v>
      </c>
      <c r="E541" t="str">
        <f>VLOOKUP($D541,'[1]Counties Systems Crosswalk'!C:D,2)</f>
        <v>Pitt</v>
      </c>
      <c r="F541" t="str">
        <f>VLOOKUP($A541,[1]Intermediate!A:T,5)</f>
        <v>P2022_5310_CAPITAL</v>
      </c>
      <c r="G541" s="8">
        <f>VLOOKUP($A541,[1]Intermediate!A:T,10)</f>
        <v>198000</v>
      </c>
      <c r="H541" s="8">
        <f>VLOOKUP($A541,[1]Intermediate!A:T,10)*[1]Intermediate!Q541/100</f>
        <v>158400</v>
      </c>
      <c r="I541" s="8">
        <f>VLOOKUP($A541,[1]Intermediate!A:T,10)*[1]Intermediate!R541/100</f>
        <v>19800</v>
      </c>
      <c r="J541" s="8">
        <f>VLOOKUP($A541,[1]Intermediate!A:T,10)*[1]Intermediate!S541/100</f>
        <v>19800</v>
      </c>
      <c r="K541" t="str">
        <f t="shared" si="32"/>
        <v>CAPITAL</v>
      </c>
      <c r="L541" s="9">
        <f>VLOOKUP($A541,[1]Intermediate!A:T,2)</f>
        <v>44467</v>
      </c>
      <c r="M541" t="str">
        <f t="shared" si="33"/>
        <v>BOTH</v>
      </c>
      <c r="N541" s="10">
        <f t="shared" si="34"/>
        <v>0.8</v>
      </c>
      <c r="O541" s="10">
        <f t="shared" si="34"/>
        <v>0.1</v>
      </c>
      <c r="P541" s="10">
        <f t="shared" si="34"/>
        <v>0.1</v>
      </c>
      <c r="Q541" s="11">
        <f t="shared" si="35"/>
        <v>198000</v>
      </c>
    </row>
    <row r="542" spans="1:17" ht="15" customHeight="1" x14ac:dyDescent="0.3">
      <c r="A542" s="5">
        <f>[1]Intermediate!A542</f>
        <v>2000051610</v>
      </c>
      <c r="B542" s="6">
        <f>VLOOKUP($D542,'[1]Counties Systems Crosswalk'!C:E,3)</f>
        <v>14</v>
      </c>
      <c r="C542" s="7" t="str">
        <f>VLOOKUP($A542,[1]Intermediate!A:T,3)</f>
        <v>GRAHAM COUNTY</v>
      </c>
      <c r="D542" s="7">
        <f>VLOOKUP($C542,[1]Claims!A:B,2,FALSE)</f>
        <v>1032</v>
      </c>
      <c r="E542" t="str">
        <f>VLOOKUP($D542,'[1]Counties Systems Crosswalk'!C:D,2)</f>
        <v>Graham</v>
      </c>
      <c r="F542" t="str">
        <f>VLOOKUP($A542,[1]Intermediate!A:T,5)</f>
        <v>P2022_5310_CAPITAL</v>
      </c>
      <c r="G542" s="8">
        <f>VLOOKUP($A542,[1]Intermediate!A:T,10)</f>
        <v>85216</v>
      </c>
      <c r="H542" s="8">
        <f>VLOOKUP($A542,[1]Intermediate!A:T,10)*[1]Intermediate!Q542/100</f>
        <v>68172.800000000003</v>
      </c>
      <c r="I542" s="8">
        <f>VLOOKUP($A542,[1]Intermediate!A:T,10)*[1]Intermediate!R542/100</f>
        <v>8521.6</v>
      </c>
      <c r="J542" s="8">
        <f>VLOOKUP($A542,[1]Intermediate!A:T,10)*[1]Intermediate!S542/100</f>
        <v>8521.6</v>
      </c>
      <c r="K542" t="str">
        <f t="shared" si="32"/>
        <v>CAPITAL</v>
      </c>
      <c r="L542" s="9">
        <f>VLOOKUP($A542,[1]Intermediate!A:T,2)</f>
        <v>44467</v>
      </c>
      <c r="M542" t="str">
        <f t="shared" si="33"/>
        <v>BOTH</v>
      </c>
      <c r="N542" s="10">
        <f t="shared" si="34"/>
        <v>0.8</v>
      </c>
      <c r="O542" s="10">
        <f t="shared" si="34"/>
        <v>0.1</v>
      </c>
      <c r="P542" s="10">
        <f t="shared" si="34"/>
        <v>0.1</v>
      </c>
      <c r="Q542" s="11">
        <f t="shared" si="35"/>
        <v>85216.000000000015</v>
      </c>
    </row>
    <row r="543" spans="1:17" ht="15" customHeight="1" x14ac:dyDescent="0.3">
      <c r="A543" s="5">
        <f>[1]Intermediate!A543</f>
        <v>2000051611</v>
      </c>
      <c r="B543" s="6">
        <f>VLOOKUP($D543,'[1]Counties Systems Crosswalk'!C:E,3)</f>
        <v>13</v>
      </c>
      <c r="C543" s="7" t="str">
        <f>VLOOKUP($A543,[1]Intermediate!A:T,3)</f>
        <v>YANCEY COUNTY TRANSPORTATION</v>
      </c>
      <c r="D543" s="7">
        <f>VLOOKUP($C543,[1]Claims!A:B,2,FALSE)</f>
        <v>1076</v>
      </c>
      <c r="E543" t="str">
        <f>VLOOKUP($D543,'[1]Counties Systems Crosswalk'!C:D,2)</f>
        <v>Yancey</v>
      </c>
      <c r="F543" t="str">
        <f>VLOOKUP($A543,[1]Intermediate!A:T,5)</f>
        <v>P2022_5310_OPERATING</v>
      </c>
      <c r="G543" s="8">
        <f>VLOOKUP($A543,[1]Intermediate!A:T,10)</f>
        <v>25000</v>
      </c>
      <c r="H543" s="8">
        <f>VLOOKUP($A543,[1]Intermediate!A:T,10)*[1]Intermediate!Q543/100</f>
        <v>12500</v>
      </c>
      <c r="I543" s="8">
        <f>VLOOKUP($A543,[1]Intermediate!A:T,10)*[1]Intermediate!R543/100</f>
        <v>0</v>
      </c>
      <c r="J543" s="8">
        <f>VLOOKUP($A543,[1]Intermediate!A:T,10)*[1]Intermediate!S543/100</f>
        <v>12500</v>
      </c>
      <c r="K543" t="str">
        <f t="shared" si="32"/>
        <v>OPERATING</v>
      </c>
      <c r="L543" s="9">
        <f>VLOOKUP($A543,[1]Intermediate!A:T,2)</f>
        <v>44467</v>
      </c>
      <c r="M543" t="str">
        <f t="shared" si="33"/>
        <v>FEDERAL</v>
      </c>
      <c r="N543" s="10">
        <f t="shared" si="34"/>
        <v>0.5</v>
      </c>
      <c r="O543" s="10">
        <f t="shared" si="34"/>
        <v>0</v>
      </c>
      <c r="P543" s="10">
        <f t="shared" si="34"/>
        <v>0.5</v>
      </c>
      <c r="Q543" s="11">
        <f t="shared" si="35"/>
        <v>25000</v>
      </c>
    </row>
    <row r="544" spans="1:17" ht="15" customHeight="1" x14ac:dyDescent="0.3">
      <c r="A544" s="5">
        <f>[1]Intermediate!A544</f>
        <v>2000051612</v>
      </c>
      <c r="B544" s="6">
        <f>VLOOKUP($D544,'[1]Counties Systems Crosswalk'!C:E,3)</f>
        <v>8</v>
      </c>
      <c r="C544" s="7" t="str">
        <f>VLOOKUP($A544,[1]Intermediate!A:T,3)</f>
        <v>STEVENS CENTER</v>
      </c>
      <c r="D544" s="7">
        <f>VLOOKUP($C544,[1]Claims!A:B,2,FALSE)</f>
        <v>2008</v>
      </c>
      <c r="E544" t="str">
        <f>VLOOKUP($D544,'[1]Counties Systems Crosswalk'!C:D,2)</f>
        <v>Lee</v>
      </c>
      <c r="F544" t="str">
        <f>VLOOKUP($A544,[1]Intermediate!A:T,5)</f>
        <v>P2022_5310_CAPITAL</v>
      </c>
      <c r="G544" s="8">
        <f>VLOOKUP($A544,[1]Intermediate!A:T,10)</f>
        <v>72000</v>
      </c>
      <c r="H544" s="8">
        <f>VLOOKUP($A544,[1]Intermediate!A:T,10)*[1]Intermediate!Q544/100</f>
        <v>57600</v>
      </c>
      <c r="I544" s="8">
        <f>VLOOKUP($A544,[1]Intermediate!A:T,10)*[1]Intermediate!R544/100</f>
        <v>7200</v>
      </c>
      <c r="J544" s="8">
        <f>VLOOKUP($A544,[1]Intermediate!A:T,10)*[1]Intermediate!S544/100</f>
        <v>7200</v>
      </c>
      <c r="K544" t="str">
        <f t="shared" si="32"/>
        <v>CAPITAL</v>
      </c>
      <c r="L544" s="9">
        <f>VLOOKUP($A544,[1]Intermediate!A:T,2)</f>
        <v>44467</v>
      </c>
      <c r="M544" t="str">
        <f t="shared" si="33"/>
        <v>BOTH</v>
      </c>
      <c r="N544" s="10">
        <f t="shared" si="34"/>
        <v>0.8</v>
      </c>
      <c r="O544" s="10">
        <f t="shared" si="34"/>
        <v>0.1</v>
      </c>
      <c r="P544" s="10">
        <f t="shared" si="34"/>
        <v>0.1</v>
      </c>
      <c r="Q544" s="11">
        <f t="shared" si="35"/>
        <v>72000</v>
      </c>
    </row>
    <row r="545" spans="1:17" ht="15" customHeight="1" x14ac:dyDescent="0.3">
      <c r="A545" s="5">
        <f>[1]Intermediate!A545</f>
        <v>2000051613</v>
      </c>
      <c r="B545" s="6">
        <f>VLOOKUP($D545,'[1]Counties Systems Crosswalk'!C:E,3)</f>
        <v>4</v>
      </c>
      <c r="C545" s="7" t="str">
        <f>VLOOKUP($A545,[1]Intermediate!A:T,3)</f>
        <v>CITY OF ROCKY MOUNT</v>
      </c>
      <c r="D545" s="7">
        <f>VLOOKUP($C545,[1]Claims!A:B,2,FALSE)</f>
        <v>1019</v>
      </c>
      <c r="E545" t="str">
        <f>VLOOKUP($D545,'[1]Counties Systems Crosswalk'!C:D,2)</f>
        <v>Edgecombe, Nash</v>
      </c>
      <c r="F545" t="str">
        <f>VLOOKUP($A545,[1]Intermediate!A:T,5)</f>
        <v>P2022_5310_OPERATING</v>
      </c>
      <c r="G545" s="8">
        <f>VLOOKUP($A545,[1]Intermediate!A:T,10)</f>
        <v>95000</v>
      </c>
      <c r="H545" s="8">
        <f>VLOOKUP($A545,[1]Intermediate!A:T,10)*[1]Intermediate!Q545/100</f>
        <v>47500</v>
      </c>
      <c r="I545" s="8">
        <f>VLOOKUP($A545,[1]Intermediate!A:T,10)*[1]Intermediate!R545/100</f>
        <v>0</v>
      </c>
      <c r="J545" s="8">
        <f>VLOOKUP($A545,[1]Intermediate!A:T,10)*[1]Intermediate!S545/100</f>
        <v>47500</v>
      </c>
      <c r="K545" t="str">
        <f t="shared" si="32"/>
        <v>OPERATING</v>
      </c>
      <c r="L545" s="9">
        <f>VLOOKUP($A545,[1]Intermediate!A:T,2)</f>
        <v>44467</v>
      </c>
      <c r="M545" t="str">
        <f t="shared" si="33"/>
        <v>FEDERAL</v>
      </c>
      <c r="N545" s="10">
        <f t="shared" si="34"/>
        <v>0.5</v>
      </c>
      <c r="O545" s="10">
        <f t="shared" si="34"/>
        <v>0</v>
      </c>
      <c r="P545" s="10">
        <f t="shared" si="34"/>
        <v>0.5</v>
      </c>
      <c r="Q545" s="11">
        <f t="shared" si="35"/>
        <v>95000</v>
      </c>
    </row>
    <row r="546" spans="1:17" ht="15" customHeight="1" x14ac:dyDescent="0.3">
      <c r="A546" s="5">
        <f>[1]Intermediate!A546</f>
        <v>2000051614</v>
      </c>
      <c r="B546" s="6" t="str">
        <f>VLOOKUP($D546,'[1]Counties Systems Crosswalk'!C:E,3)</f>
        <v>9, 11</v>
      </c>
      <c r="C546" s="7" t="str">
        <f>VLOOKUP($A546,[1]Intermediate!A:T,3)</f>
        <v>YADKIN VALLEY ECONOMIC</v>
      </c>
      <c r="D546" s="7">
        <f>VLOOKUP($C546,[1]Claims!A:B,2,FALSE)</f>
        <v>1075</v>
      </c>
      <c r="E546" t="str">
        <f>VLOOKUP($D546,'[1]Counties Systems Crosswalk'!C:D,2)</f>
        <v>Davie, Stokes, Surry, Yadkin</v>
      </c>
      <c r="F546" t="str">
        <f>VLOOKUP($A546,[1]Intermediate!A:T,5)</f>
        <v>P2022_5310_OPERATING</v>
      </c>
      <c r="G546" s="8">
        <f>VLOOKUP($A546,[1]Intermediate!A:T,10)</f>
        <v>67000</v>
      </c>
      <c r="H546" s="8">
        <f>VLOOKUP($A546,[1]Intermediate!A:T,10)*[1]Intermediate!Q546/100</f>
        <v>33500</v>
      </c>
      <c r="I546" s="8">
        <f>VLOOKUP($A546,[1]Intermediate!A:T,10)*[1]Intermediate!R546/100</f>
        <v>0</v>
      </c>
      <c r="J546" s="8">
        <f>VLOOKUP($A546,[1]Intermediate!A:T,10)*[1]Intermediate!S546/100</f>
        <v>33500</v>
      </c>
      <c r="K546" t="str">
        <f t="shared" si="32"/>
        <v>OPERATING</v>
      </c>
      <c r="L546" s="9">
        <f>VLOOKUP($A546,[1]Intermediate!A:T,2)</f>
        <v>44467</v>
      </c>
      <c r="M546" t="str">
        <f t="shared" si="33"/>
        <v>FEDERAL</v>
      </c>
      <c r="N546" s="10">
        <f t="shared" si="34"/>
        <v>0.5</v>
      </c>
      <c r="O546" s="10">
        <f t="shared" si="34"/>
        <v>0</v>
      </c>
      <c r="P546" s="10">
        <f t="shared" si="34"/>
        <v>0.5</v>
      </c>
      <c r="Q546" s="11">
        <f t="shared" si="35"/>
        <v>67000</v>
      </c>
    </row>
    <row r="547" spans="1:17" ht="15" customHeight="1" x14ac:dyDescent="0.3">
      <c r="A547" s="5">
        <f>[1]Intermediate!A547</f>
        <v>2000051615</v>
      </c>
      <c r="B547" s="6">
        <f>VLOOKUP($D547,'[1]Counties Systems Crosswalk'!C:E,3)</f>
        <v>13</v>
      </c>
      <c r="C547" s="7" t="str">
        <f>VLOOKUP($A547,[1]Intermediate!A:T,3)</f>
        <v>MITCHELL COUNTY TRANSPORTATION</v>
      </c>
      <c r="D547" s="7">
        <f>VLOOKUP($C547,[1]Claims!A:B,2,FALSE)</f>
        <v>1048</v>
      </c>
      <c r="E547" t="str">
        <f>VLOOKUP($D547,'[1]Counties Systems Crosswalk'!C:D,2)</f>
        <v>Mitchell</v>
      </c>
      <c r="F547" t="str">
        <f>VLOOKUP($A547,[1]Intermediate!A:T,5)</f>
        <v>P2022_5310_OPERATING</v>
      </c>
      <c r="G547" s="8">
        <f>VLOOKUP($A547,[1]Intermediate!A:T,10)</f>
        <v>13113</v>
      </c>
      <c r="H547" s="8">
        <f>VLOOKUP($A547,[1]Intermediate!A:T,10)*[1]Intermediate!Q547/100</f>
        <v>6556.5</v>
      </c>
      <c r="I547" s="8">
        <f>VLOOKUP($A547,[1]Intermediate!A:T,10)*[1]Intermediate!R547/100</f>
        <v>0</v>
      </c>
      <c r="J547" s="8">
        <f>VLOOKUP($A547,[1]Intermediate!A:T,10)*[1]Intermediate!S547/100</f>
        <v>6556.5</v>
      </c>
      <c r="K547" t="str">
        <f t="shared" si="32"/>
        <v>OPERATING</v>
      </c>
      <c r="L547" s="9">
        <f>VLOOKUP($A547,[1]Intermediate!A:T,2)</f>
        <v>44467</v>
      </c>
      <c r="M547" t="str">
        <f t="shared" si="33"/>
        <v>FEDERAL</v>
      </c>
      <c r="N547" s="10">
        <f t="shared" si="34"/>
        <v>0.5</v>
      </c>
      <c r="O547" s="10">
        <f t="shared" si="34"/>
        <v>0</v>
      </c>
      <c r="P547" s="10">
        <f t="shared" si="34"/>
        <v>0.5</v>
      </c>
      <c r="Q547" s="11">
        <f t="shared" si="35"/>
        <v>13113</v>
      </c>
    </row>
    <row r="548" spans="1:17" ht="15" customHeight="1" x14ac:dyDescent="0.3">
      <c r="A548" s="5">
        <f>[1]Intermediate!A548</f>
        <v>2000051616</v>
      </c>
      <c r="B548" s="6">
        <f>VLOOKUP($D548,'[1]Counties Systems Crosswalk'!C:E,3)</f>
        <v>14</v>
      </c>
      <c r="C548" s="7" t="str">
        <f>VLOOKUP($A548,[1]Intermediate!A:T,3)</f>
        <v>JACKSON COUNTY TRANSIT</v>
      </c>
      <c r="D548" s="7">
        <f>VLOOKUP($C548,[1]Claims!A:B,2,FALSE)</f>
        <v>1039</v>
      </c>
      <c r="E548" t="str">
        <f>VLOOKUP($D548,'[1]Counties Systems Crosswalk'!C:D,2)</f>
        <v>Jackson</v>
      </c>
      <c r="F548" t="str">
        <f>VLOOKUP($A548,[1]Intermediate!A:T,5)</f>
        <v>P2022_5310_OPERATING</v>
      </c>
      <c r="G548" s="8">
        <f>VLOOKUP($A548,[1]Intermediate!A:T,10)</f>
        <v>43750</v>
      </c>
      <c r="H548" s="8">
        <f>VLOOKUP($A548,[1]Intermediate!A:T,10)*[1]Intermediate!Q548/100</f>
        <v>21875</v>
      </c>
      <c r="I548" s="8">
        <f>VLOOKUP($A548,[1]Intermediate!A:T,10)*[1]Intermediate!R548/100</f>
        <v>0</v>
      </c>
      <c r="J548" s="8">
        <f>VLOOKUP($A548,[1]Intermediate!A:T,10)*[1]Intermediate!S548/100</f>
        <v>21875</v>
      </c>
      <c r="K548" t="str">
        <f t="shared" si="32"/>
        <v>OPERATING</v>
      </c>
      <c r="L548" s="9">
        <f>VLOOKUP($A548,[1]Intermediate!A:T,2)</f>
        <v>44467</v>
      </c>
      <c r="M548" t="str">
        <f t="shared" si="33"/>
        <v>FEDERAL</v>
      </c>
      <c r="N548" s="10">
        <f t="shared" si="34"/>
        <v>0.5</v>
      </c>
      <c r="O548" s="10">
        <f t="shared" si="34"/>
        <v>0</v>
      </c>
      <c r="P548" s="10">
        <f t="shared" si="34"/>
        <v>0.5</v>
      </c>
      <c r="Q548" s="11">
        <f t="shared" si="35"/>
        <v>43750</v>
      </c>
    </row>
    <row r="549" spans="1:17" ht="15" customHeight="1" x14ac:dyDescent="0.3">
      <c r="A549" s="5">
        <f>[1]Intermediate!A549</f>
        <v>2000051617</v>
      </c>
      <c r="B549" s="6">
        <f>VLOOKUP($D549,'[1]Counties Systems Crosswalk'!C:E,3)</f>
        <v>12</v>
      </c>
      <c r="C549" s="7" t="str">
        <f>VLOOKUP($A549,[1]Intermediate!A:T,3)</f>
        <v>CATAWBA COUNTY</v>
      </c>
      <c r="D549" s="7">
        <f>VLOOKUP($C549,[1]Claims!A:B,2,FALSE)</f>
        <v>1080</v>
      </c>
      <c r="E549" t="str">
        <f>VLOOKUP($D549,'[1]Counties Systems Crosswalk'!C:D,2)</f>
        <v>Catawba</v>
      </c>
      <c r="F549" t="str">
        <f>VLOOKUP($A549,[1]Intermediate!A:T,5)</f>
        <v>P2022_5310_CAPITAL</v>
      </c>
      <c r="G549" s="8">
        <f>VLOOKUP($A549,[1]Intermediate!A:T,10)</f>
        <v>225000</v>
      </c>
      <c r="H549" s="8">
        <f>VLOOKUP($A549,[1]Intermediate!A:T,10)*[1]Intermediate!Q549/100</f>
        <v>180000</v>
      </c>
      <c r="I549" s="8">
        <f>VLOOKUP($A549,[1]Intermediate!A:T,10)*[1]Intermediate!R549/100</f>
        <v>22500</v>
      </c>
      <c r="J549" s="8">
        <f>VLOOKUP($A549,[1]Intermediate!A:T,10)*[1]Intermediate!S549/100</f>
        <v>22500</v>
      </c>
      <c r="K549" t="str">
        <f t="shared" si="32"/>
        <v>CAPITAL</v>
      </c>
      <c r="L549" s="9">
        <f>VLOOKUP($A549,[1]Intermediate!A:T,2)</f>
        <v>44467</v>
      </c>
      <c r="M549" t="str">
        <f t="shared" si="33"/>
        <v>BOTH</v>
      </c>
      <c r="N549" s="10">
        <f t="shared" si="34"/>
        <v>0.8</v>
      </c>
      <c r="O549" s="10">
        <f t="shared" si="34"/>
        <v>0.1</v>
      </c>
      <c r="P549" s="10">
        <f t="shared" si="34"/>
        <v>0.1</v>
      </c>
      <c r="Q549" s="11">
        <f t="shared" si="35"/>
        <v>225000</v>
      </c>
    </row>
    <row r="550" spans="1:17" ht="15" customHeight="1" x14ac:dyDescent="0.3">
      <c r="A550" s="5">
        <f>[1]Intermediate!A550</f>
        <v>2000051618</v>
      </c>
      <c r="B550" s="6" t="str">
        <f>VLOOKUP($D550,'[1]Counties Systems Crosswalk'!C:E,3)</f>
        <v>13, 14</v>
      </c>
      <c r="C550" s="7" t="str">
        <f>VLOOKUP($A550,[1]Intermediate!A:T,3)</f>
        <v>LAND-OF-SKY REGIONAL COUNCIL</v>
      </c>
      <c r="D550" s="7">
        <f>VLOOKUP($C550,[1]Claims!A:B,2,FALSE)</f>
        <v>2004</v>
      </c>
      <c r="E550" t="str">
        <f>VLOOKUP($D550,'[1]Counties Systems Crosswalk'!C:D,2)</f>
        <v>Buncombe, Haywood, Henderson, Madison, Transylvania</v>
      </c>
      <c r="F550" t="str">
        <f>VLOOKUP($A550,[1]Intermediate!A:T,5)</f>
        <v>P2022_5310_OPERATING</v>
      </c>
      <c r="G550" s="8">
        <f>VLOOKUP($A550,[1]Intermediate!A:T,10)</f>
        <v>10277</v>
      </c>
      <c r="H550" s="8">
        <f>VLOOKUP($A550,[1]Intermediate!A:T,10)*[1]Intermediate!Q550/100</f>
        <v>5138.5</v>
      </c>
      <c r="I550" s="8">
        <f>VLOOKUP($A550,[1]Intermediate!A:T,10)*[1]Intermediate!R550/100</f>
        <v>0</v>
      </c>
      <c r="J550" s="8">
        <f>VLOOKUP($A550,[1]Intermediate!A:T,10)*[1]Intermediate!S550/100</f>
        <v>5138.5</v>
      </c>
      <c r="K550" t="str">
        <f t="shared" si="32"/>
        <v>OPERATING</v>
      </c>
      <c r="L550" s="9">
        <f>VLOOKUP($A550,[1]Intermediate!A:T,2)</f>
        <v>44467</v>
      </c>
      <c r="M550" t="str">
        <f t="shared" si="33"/>
        <v>FEDERAL</v>
      </c>
      <c r="N550" s="10">
        <f t="shared" si="34"/>
        <v>0.5</v>
      </c>
      <c r="O550" s="10">
        <f t="shared" si="34"/>
        <v>0</v>
      </c>
      <c r="P550" s="10">
        <f t="shared" si="34"/>
        <v>0.5</v>
      </c>
      <c r="Q550" s="11">
        <f t="shared" si="35"/>
        <v>10277</v>
      </c>
    </row>
    <row r="551" spans="1:17" ht="15" customHeight="1" x14ac:dyDescent="0.3">
      <c r="A551" s="5">
        <f>[1]Intermediate!A551</f>
        <v>2000051619</v>
      </c>
      <c r="B551" s="6" t="str">
        <f>VLOOKUP($D551,'[1]Counties Systems Crosswalk'!C:E,3)</f>
        <v>13, 14</v>
      </c>
      <c r="C551" s="7" t="str">
        <f>VLOOKUP($A551,[1]Intermediate!A:T,3)</f>
        <v>LAND-OF-SKY REGIONAL COUNCIL</v>
      </c>
      <c r="D551" s="7">
        <f>VLOOKUP($C551,[1]Claims!A:B,2,FALSE)</f>
        <v>2004</v>
      </c>
      <c r="E551" t="str">
        <f>VLOOKUP($D551,'[1]Counties Systems Crosswalk'!C:D,2)</f>
        <v>Buncombe, Haywood, Henderson, Madison, Transylvania</v>
      </c>
      <c r="F551" t="str">
        <f>VLOOKUP($A551,[1]Intermediate!A:T,5)</f>
        <v>P2022_RIDESHARE</v>
      </c>
      <c r="G551" s="8">
        <f>VLOOKUP($A551,[1]Intermediate!A:T,10)</f>
        <v>47740</v>
      </c>
      <c r="H551" s="8">
        <f>VLOOKUP($A551,[1]Intermediate!A:T,10)*[1]Intermediate!Q551/100</f>
        <v>0</v>
      </c>
      <c r="I551" s="8">
        <f>VLOOKUP($A551,[1]Intermediate!A:T,10)*[1]Intermediate!R551/100</f>
        <v>23870</v>
      </c>
      <c r="J551" s="8">
        <f>VLOOKUP($A551,[1]Intermediate!A:T,10)*[1]Intermediate!S551/100</f>
        <v>23870</v>
      </c>
      <c r="K551" t="str">
        <f t="shared" si="32"/>
        <v/>
      </c>
      <c r="L551" s="9">
        <f>VLOOKUP($A551,[1]Intermediate!A:T,2)</f>
        <v>44467</v>
      </c>
      <c r="M551" t="str">
        <f t="shared" si="33"/>
        <v>STATE</v>
      </c>
      <c r="N551" s="10">
        <f t="shared" si="34"/>
        <v>0</v>
      </c>
      <c r="O551" s="10">
        <f t="shared" si="34"/>
        <v>0.5</v>
      </c>
      <c r="P551" s="10">
        <f t="shared" si="34"/>
        <v>0.5</v>
      </c>
      <c r="Q551" s="11">
        <f t="shared" si="35"/>
        <v>47740</v>
      </c>
    </row>
    <row r="552" spans="1:17" ht="15" customHeight="1" x14ac:dyDescent="0.3">
      <c r="A552" s="5">
        <f>[1]Intermediate!A552</f>
        <v>2000051620</v>
      </c>
      <c r="B552" s="6">
        <f>VLOOKUP($D552,'[1]Counties Systems Crosswalk'!C:E,3)</f>
        <v>1</v>
      </c>
      <c r="C552" s="7" t="str">
        <f>VLOOKUP($A552,[1]Intermediate!A:T,3)</f>
        <v>ALBEMARLE REGIONAL HEALTH SERVICES</v>
      </c>
      <c r="D552" s="7">
        <f>VLOOKUP($C552,[1]Claims!A:B,2,FALSE)</f>
        <v>1003</v>
      </c>
      <c r="E552" t="str">
        <f>VLOOKUP($D552,'[1]Counties Systems Crosswalk'!C:D,2)</f>
        <v>Camden, Chowan, Currituck, Pasquotank, Perquimins</v>
      </c>
      <c r="F552" t="str">
        <f>VLOOKUP($A552,[1]Intermediate!A:T,5)</f>
        <v>P2022_5310_OPERATING</v>
      </c>
      <c r="G552" s="8">
        <f>VLOOKUP($A552,[1]Intermediate!A:T,10)</f>
        <v>100000</v>
      </c>
      <c r="H552" s="8">
        <f>VLOOKUP($A552,[1]Intermediate!A:T,10)*[1]Intermediate!Q552/100</f>
        <v>50000</v>
      </c>
      <c r="I552" s="8">
        <f>VLOOKUP($A552,[1]Intermediate!A:T,10)*[1]Intermediate!R552/100</f>
        <v>0</v>
      </c>
      <c r="J552" s="8">
        <f>VLOOKUP($A552,[1]Intermediate!A:T,10)*[1]Intermediate!S552/100</f>
        <v>50000</v>
      </c>
      <c r="K552" t="str">
        <f t="shared" si="32"/>
        <v>OPERATING</v>
      </c>
      <c r="L552" s="9">
        <f>VLOOKUP($A552,[1]Intermediate!A:T,2)</f>
        <v>44467</v>
      </c>
      <c r="M552" t="str">
        <f t="shared" si="33"/>
        <v>FEDERAL</v>
      </c>
      <c r="N552" s="10">
        <f t="shared" si="34"/>
        <v>0.5</v>
      </c>
      <c r="O552" s="10">
        <f t="shared" si="34"/>
        <v>0</v>
      </c>
      <c r="P552" s="10">
        <f t="shared" si="34"/>
        <v>0.5</v>
      </c>
      <c r="Q552" s="11">
        <f t="shared" si="35"/>
        <v>100000</v>
      </c>
    </row>
    <row r="553" spans="1:17" ht="15" customHeight="1" x14ac:dyDescent="0.3">
      <c r="A553" s="5">
        <f>[1]Intermediate!A553</f>
        <v>2000051625</v>
      </c>
      <c r="B553" s="6">
        <f>VLOOKUP($D553,'[1]Counties Systems Crosswalk'!C:E,3)</f>
        <v>7</v>
      </c>
      <c r="C553" s="7" t="str">
        <f>VLOOKUP($A553,[1]Intermediate!A:T,3)</f>
        <v>TOWN OF CHAPEL HILL</v>
      </c>
      <c r="D553" s="7">
        <f>VLOOKUP($C553,[1]Claims!A:B,2,FALSE)</f>
        <v>1052</v>
      </c>
      <c r="E553" t="str">
        <f>VLOOKUP($D553,'[1]Counties Systems Crosswalk'!C:D,2)</f>
        <v>Orange</v>
      </c>
      <c r="F553" t="str">
        <f>VLOOKUP($A553,[1]Intermediate!A:T,5)</f>
        <v>P2022_URBAN STATE MATCH</v>
      </c>
      <c r="G553" s="8">
        <f>VLOOKUP($A553,[1]Intermediate!A:T,10)</f>
        <v>1400000</v>
      </c>
      <c r="H553" s="8">
        <f>VLOOKUP($A553,[1]Intermediate!A:T,10)*[1]Intermediate!Q553/100</f>
        <v>0</v>
      </c>
      <c r="I553" s="8">
        <f>VLOOKUP($A553,[1]Intermediate!A:T,10)*[1]Intermediate!R553/100</f>
        <v>280000</v>
      </c>
      <c r="J553" s="8">
        <f>VLOOKUP($A553,[1]Intermediate!A:T,10)*[1]Intermediate!S553/100</f>
        <v>0</v>
      </c>
      <c r="K553" t="str">
        <f t="shared" si="32"/>
        <v/>
      </c>
      <c r="L553" s="9">
        <f>VLOOKUP($A553,[1]Intermediate!A:T,2)</f>
        <v>44467</v>
      </c>
      <c r="M553" t="str">
        <f t="shared" si="33"/>
        <v>STATE</v>
      </c>
      <c r="N553" s="10">
        <f t="shared" si="34"/>
        <v>0</v>
      </c>
      <c r="O553" s="10">
        <f t="shared" si="34"/>
        <v>0.2</v>
      </c>
      <c r="P553" s="10">
        <f t="shared" si="34"/>
        <v>0</v>
      </c>
      <c r="Q553" s="11">
        <f t="shared" si="35"/>
        <v>280000</v>
      </c>
    </row>
    <row r="554" spans="1:17" ht="15" hidden="1" customHeight="1" x14ac:dyDescent="0.3">
      <c r="A554" s="5">
        <f>[1]Intermediate!A554</f>
        <v>0</v>
      </c>
      <c r="B554" s="6" t="e">
        <f>VLOOKUP($D554,'[1]Counties Systems Crosswalk'!C:E,3)</f>
        <v>#N/A</v>
      </c>
      <c r="C554" s="7" t="e">
        <f>VLOOKUP($A554,[1]Intermediate!A:T,3)</f>
        <v>#N/A</v>
      </c>
      <c r="D554" s="7" t="e">
        <f>VLOOKUP($C554,[1]Claims!A:B,2,FALSE)</f>
        <v>#N/A</v>
      </c>
      <c r="E554" t="e">
        <f>VLOOKUP($D554,'[1]Counties Systems Crosswalk'!C:D,2)</f>
        <v>#N/A</v>
      </c>
      <c r="F554" t="e">
        <f>VLOOKUP($A554,[1]Intermediate!A:T,5)</f>
        <v>#N/A</v>
      </c>
      <c r="G554" s="8" t="e">
        <f>VLOOKUP($A554,[1]Intermediate!A:T,10)</f>
        <v>#N/A</v>
      </c>
      <c r="H554" s="8" t="e">
        <f>VLOOKUP($A554,[1]Intermediate!A:T,10)*[1]Intermediate!Q554/100</f>
        <v>#N/A</v>
      </c>
      <c r="I554" s="8" t="e">
        <f>VLOOKUP($A554,[1]Intermediate!A:T,10)*[1]Intermediate!R554/100</f>
        <v>#N/A</v>
      </c>
      <c r="J554" s="8" t="e">
        <f>VLOOKUP($A554,[1]Intermediate!A:T,10)*[1]Intermediate!S554/100</f>
        <v>#N/A</v>
      </c>
      <c r="K554" t="str">
        <f t="shared" si="32"/>
        <v/>
      </c>
      <c r="L554" s="9" t="e">
        <f>VLOOKUP($A554,[1]Intermediate!A:T,2)</f>
        <v>#N/A</v>
      </c>
      <c r="M554" t="e">
        <f t="shared" si="33"/>
        <v>#N/A</v>
      </c>
      <c r="N554" s="10" t="e">
        <f t="shared" si="34"/>
        <v>#N/A</v>
      </c>
      <c r="O554" s="10" t="e">
        <f t="shared" si="34"/>
        <v>#N/A</v>
      </c>
      <c r="P554" s="10" t="e">
        <f t="shared" si="34"/>
        <v>#N/A</v>
      </c>
      <c r="Q554" s="11" t="e">
        <f t="shared" si="35"/>
        <v>#N/A</v>
      </c>
    </row>
    <row r="555" spans="1:17" ht="15" hidden="1" customHeight="1" x14ac:dyDescent="0.3">
      <c r="A555" s="5">
        <f>[1]Intermediate!A555</f>
        <v>0</v>
      </c>
      <c r="B555" s="6" t="e">
        <f>VLOOKUP($D555,'[1]Counties Systems Crosswalk'!C:E,3)</f>
        <v>#N/A</v>
      </c>
      <c r="C555" s="7" t="e">
        <f>VLOOKUP($A555,[1]Intermediate!A:T,3)</f>
        <v>#N/A</v>
      </c>
      <c r="D555" s="7" t="e">
        <f>VLOOKUP($C555,[1]Claims!A:B,2,FALSE)</f>
        <v>#N/A</v>
      </c>
      <c r="E555" t="e">
        <f>VLOOKUP($D555,'[1]Counties Systems Crosswalk'!C:D,2)</f>
        <v>#N/A</v>
      </c>
      <c r="F555" t="e">
        <f>VLOOKUP($A555,[1]Intermediate!A:T,5)</f>
        <v>#N/A</v>
      </c>
      <c r="G555" s="8" t="e">
        <f>VLOOKUP($A555,[1]Intermediate!A:T,10)</f>
        <v>#N/A</v>
      </c>
      <c r="H555" s="8" t="e">
        <f>VLOOKUP($A555,[1]Intermediate!A:T,10)*[1]Intermediate!Q555/100</f>
        <v>#N/A</v>
      </c>
      <c r="I555" s="8" t="e">
        <f>VLOOKUP($A555,[1]Intermediate!A:T,10)*[1]Intermediate!R555/100</f>
        <v>#N/A</v>
      </c>
      <c r="J555" s="8" t="e">
        <f>VLOOKUP($A555,[1]Intermediate!A:T,10)*[1]Intermediate!S555/100</f>
        <v>#N/A</v>
      </c>
      <c r="K555" t="str">
        <f t="shared" si="32"/>
        <v/>
      </c>
      <c r="L555" s="9" t="e">
        <f>VLOOKUP($A555,[1]Intermediate!A:T,2)</f>
        <v>#N/A</v>
      </c>
      <c r="M555" t="e">
        <f t="shared" si="33"/>
        <v>#N/A</v>
      </c>
      <c r="N555" s="10" t="e">
        <f t="shared" si="34"/>
        <v>#N/A</v>
      </c>
      <c r="O555" s="10" t="e">
        <f t="shared" si="34"/>
        <v>#N/A</v>
      </c>
      <c r="P555" s="10" t="e">
        <f t="shared" si="34"/>
        <v>#N/A</v>
      </c>
      <c r="Q555" s="11" t="e">
        <f t="shared" si="35"/>
        <v>#N/A</v>
      </c>
    </row>
    <row r="556" spans="1:17" ht="15" hidden="1" customHeight="1" x14ac:dyDescent="0.3">
      <c r="A556" s="5">
        <f>[1]Intermediate!A556</f>
        <v>0</v>
      </c>
      <c r="B556" s="6" t="e">
        <f>VLOOKUP($D556,'[1]Counties Systems Crosswalk'!C:E,3)</f>
        <v>#N/A</v>
      </c>
      <c r="C556" s="7" t="e">
        <f>VLOOKUP($A556,[1]Intermediate!A:T,3)</f>
        <v>#N/A</v>
      </c>
      <c r="D556" s="7" t="e">
        <f>VLOOKUP($C556,[1]Claims!A:B,2,FALSE)</f>
        <v>#N/A</v>
      </c>
      <c r="E556" t="e">
        <f>VLOOKUP($D556,'[1]Counties Systems Crosswalk'!C:D,2)</f>
        <v>#N/A</v>
      </c>
      <c r="F556" t="e">
        <f>VLOOKUP($A556,[1]Intermediate!A:T,5)</f>
        <v>#N/A</v>
      </c>
      <c r="G556" s="8" t="e">
        <f>VLOOKUP($A556,[1]Intermediate!A:T,10)</f>
        <v>#N/A</v>
      </c>
      <c r="H556" s="8" t="e">
        <f>VLOOKUP($A556,[1]Intermediate!A:T,10)*[1]Intermediate!Q556/100</f>
        <v>#N/A</v>
      </c>
      <c r="I556" s="8" t="e">
        <f>VLOOKUP($A556,[1]Intermediate!A:T,10)*[1]Intermediate!R556/100</f>
        <v>#N/A</v>
      </c>
      <c r="J556" s="8" t="e">
        <f>VLOOKUP($A556,[1]Intermediate!A:T,10)*[1]Intermediate!S556/100</f>
        <v>#N/A</v>
      </c>
      <c r="K556" t="str">
        <f t="shared" si="32"/>
        <v/>
      </c>
      <c r="L556" s="9" t="e">
        <f>VLOOKUP($A556,[1]Intermediate!A:T,2)</f>
        <v>#N/A</v>
      </c>
      <c r="M556" t="e">
        <f t="shared" si="33"/>
        <v>#N/A</v>
      </c>
      <c r="N556" s="10" t="e">
        <f t="shared" si="34"/>
        <v>#N/A</v>
      </c>
      <c r="O556" s="10" t="e">
        <f t="shared" si="34"/>
        <v>#N/A</v>
      </c>
      <c r="P556" s="10" t="e">
        <f t="shared" si="34"/>
        <v>#N/A</v>
      </c>
      <c r="Q556" s="11" t="e">
        <f t="shared" si="35"/>
        <v>#N/A</v>
      </c>
    </row>
    <row r="557" spans="1:17" ht="15" hidden="1" customHeight="1" x14ac:dyDescent="0.3">
      <c r="A557" s="5">
        <f>[1]Intermediate!A557</f>
        <v>0</v>
      </c>
      <c r="B557" s="6" t="e">
        <f>VLOOKUP($D557,'[1]Counties Systems Crosswalk'!C:E,3)</f>
        <v>#N/A</v>
      </c>
      <c r="C557" s="7" t="e">
        <f>VLOOKUP($A557,[1]Intermediate!A:T,3)</f>
        <v>#N/A</v>
      </c>
      <c r="D557" s="7" t="e">
        <f>VLOOKUP($C557,[1]Claims!A:B,2,FALSE)</f>
        <v>#N/A</v>
      </c>
      <c r="E557" t="e">
        <f>VLOOKUP($D557,'[1]Counties Systems Crosswalk'!C:D,2)</f>
        <v>#N/A</v>
      </c>
      <c r="F557" t="e">
        <f>VLOOKUP($A557,[1]Intermediate!A:T,5)</f>
        <v>#N/A</v>
      </c>
      <c r="G557" s="8" t="e">
        <f>VLOOKUP($A557,[1]Intermediate!A:T,10)</f>
        <v>#N/A</v>
      </c>
      <c r="H557" s="8" t="e">
        <f>VLOOKUP($A557,[1]Intermediate!A:T,10)*[1]Intermediate!Q557/100</f>
        <v>#N/A</v>
      </c>
      <c r="I557" s="8" t="e">
        <f>VLOOKUP($A557,[1]Intermediate!A:T,10)*[1]Intermediate!R557/100</f>
        <v>#N/A</v>
      </c>
      <c r="J557" s="8" t="e">
        <f>VLOOKUP($A557,[1]Intermediate!A:T,10)*[1]Intermediate!S557/100</f>
        <v>#N/A</v>
      </c>
      <c r="K557" t="str">
        <f t="shared" si="32"/>
        <v/>
      </c>
      <c r="L557" s="9" t="e">
        <f>VLOOKUP($A557,[1]Intermediate!A:T,2)</f>
        <v>#N/A</v>
      </c>
      <c r="M557" t="e">
        <f t="shared" si="33"/>
        <v>#N/A</v>
      </c>
      <c r="N557" s="10" t="e">
        <f t="shared" si="34"/>
        <v>#N/A</v>
      </c>
      <c r="O557" s="10" t="e">
        <f t="shared" si="34"/>
        <v>#N/A</v>
      </c>
      <c r="P557" s="10" t="e">
        <f t="shared" si="34"/>
        <v>#N/A</v>
      </c>
      <c r="Q557" s="11" t="e">
        <f t="shared" si="35"/>
        <v>#N/A</v>
      </c>
    </row>
    <row r="558" spans="1:17" ht="15" hidden="1" customHeight="1" x14ac:dyDescent="0.3">
      <c r="A558" s="5">
        <f>[1]Intermediate!A558</f>
        <v>0</v>
      </c>
      <c r="B558" s="6" t="e">
        <f>VLOOKUP($D558,'[1]Counties Systems Crosswalk'!C:E,3)</f>
        <v>#N/A</v>
      </c>
      <c r="C558" s="7" t="e">
        <f>VLOOKUP($A558,[1]Intermediate!A:T,3)</f>
        <v>#N/A</v>
      </c>
      <c r="D558" s="7" t="e">
        <f>VLOOKUP($C558,[1]Claims!A:B,2,FALSE)</f>
        <v>#N/A</v>
      </c>
      <c r="E558" t="e">
        <f>VLOOKUP($D558,'[1]Counties Systems Crosswalk'!C:D,2)</f>
        <v>#N/A</v>
      </c>
      <c r="F558" t="e">
        <f>VLOOKUP($A558,[1]Intermediate!A:T,5)</f>
        <v>#N/A</v>
      </c>
      <c r="G558" s="8" t="e">
        <f>VLOOKUP($A558,[1]Intermediate!A:T,10)</f>
        <v>#N/A</v>
      </c>
      <c r="H558" s="8" t="e">
        <f>VLOOKUP($A558,[1]Intermediate!A:T,10)*[1]Intermediate!Q558/100</f>
        <v>#N/A</v>
      </c>
      <c r="I558" s="8" t="e">
        <f>VLOOKUP($A558,[1]Intermediate!A:T,10)*[1]Intermediate!R558/100</f>
        <v>#N/A</v>
      </c>
      <c r="J558" s="8" t="e">
        <f>VLOOKUP($A558,[1]Intermediate!A:T,10)*[1]Intermediate!S558/100</f>
        <v>#N/A</v>
      </c>
      <c r="K558" t="str">
        <f t="shared" si="32"/>
        <v/>
      </c>
      <c r="L558" s="9" t="e">
        <f>VLOOKUP($A558,[1]Intermediate!A:T,2)</f>
        <v>#N/A</v>
      </c>
      <c r="M558" t="e">
        <f t="shared" si="33"/>
        <v>#N/A</v>
      </c>
      <c r="N558" s="10" t="e">
        <f t="shared" si="34"/>
        <v>#N/A</v>
      </c>
      <c r="O558" s="10" t="e">
        <f t="shared" si="34"/>
        <v>#N/A</v>
      </c>
      <c r="P558" s="10" t="e">
        <f t="shared" si="34"/>
        <v>#N/A</v>
      </c>
      <c r="Q558" s="11" t="e">
        <f t="shared" si="35"/>
        <v>#N/A</v>
      </c>
    </row>
    <row r="559" spans="1:17" ht="15" hidden="1" customHeight="1" x14ac:dyDescent="0.3">
      <c r="A559" s="5">
        <f>[1]Intermediate!A559</f>
        <v>0</v>
      </c>
      <c r="B559" s="6" t="e">
        <f>VLOOKUP($D559,'[1]Counties Systems Crosswalk'!C:E,3)</f>
        <v>#N/A</v>
      </c>
      <c r="C559" s="7" t="e">
        <f>VLOOKUP($A559,[1]Intermediate!A:T,3)</f>
        <v>#N/A</v>
      </c>
      <c r="D559" s="7" t="e">
        <f>VLOOKUP($C559,[1]Claims!A:B,2,FALSE)</f>
        <v>#N/A</v>
      </c>
      <c r="E559" t="e">
        <f>VLOOKUP($D559,'[1]Counties Systems Crosswalk'!C:D,2)</f>
        <v>#N/A</v>
      </c>
      <c r="F559" t="e">
        <f>VLOOKUP($A559,[1]Intermediate!A:T,5)</f>
        <v>#N/A</v>
      </c>
      <c r="G559" s="8" t="e">
        <f>VLOOKUP($A559,[1]Intermediate!A:T,10)</f>
        <v>#N/A</v>
      </c>
      <c r="H559" s="8" t="e">
        <f>VLOOKUP($A559,[1]Intermediate!A:T,10)*[1]Intermediate!Q559/100</f>
        <v>#N/A</v>
      </c>
      <c r="I559" s="8" t="e">
        <f>VLOOKUP($A559,[1]Intermediate!A:T,10)*[1]Intermediate!R559/100</f>
        <v>#N/A</v>
      </c>
      <c r="J559" s="8" t="e">
        <f>VLOOKUP($A559,[1]Intermediate!A:T,10)*[1]Intermediate!S559/100</f>
        <v>#N/A</v>
      </c>
      <c r="K559" t="str">
        <f t="shared" si="32"/>
        <v/>
      </c>
      <c r="L559" s="9" t="e">
        <f>VLOOKUP($A559,[1]Intermediate!A:T,2)</f>
        <v>#N/A</v>
      </c>
      <c r="M559" t="e">
        <f t="shared" si="33"/>
        <v>#N/A</v>
      </c>
      <c r="N559" s="10" t="e">
        <f t="shared" si="34"/>
        <v>#N/A</v>
      </c>
      <c r="O559" s="10" t="e">
        <f t="shared" si="34"/>
        <v>#N/A</v>
      </c>
      <c r="P559" s="10" t="e">
        <f t="shared" si="34"/>
        <v>#N/A</v>
      </c>
      <c r="Q559" s="11" t="e">
        <f t="shared" si="35"/>
        <v>#N/A</v>
      </c>
    </row>
    <row r="560" spans="1:17" ht="15" hidden="1" customHeight="1" x14ac:dyDescent="0.3">
      <c r="A560" s="5">
        <f>[1]Intermediate!A560</f>
        <v>0</v>
      </c>
      <c r="B560" s="6" t="e">
        <f>VLOOKUP($D560,'[1]Counties Systems Crosswalk'!C:E,3)</f>
        <v>#N/A</v>
      </c>
      <c r="C560" s="7" t="e">
        <f>VLOOKUP($A560,[1]Intermediate!A:T,3)</f>
        <v>#N/A</v>
      </c>
      <c r="D560" s="7" t="e">
        <f>VLOOKUP($C560,[1]Claims!A:B,2,FALSE)</f>
        <v>#N/A</v>
      </c>
      <c r="E560" t="e">
        <f>VLOOKUP($D560,'[1]Counties Systems Crosswalk'!C:D,2)</f>
        <v>#N/A</v>
      </c>
      <c r="F560" t="e">
        <f>VLOOKUP($A560,[1]Intermediate!A:T,5)</f>
        <v>#N/A</v>
      </c>
      <c r="G560" s="8" t="e">
        <f>VLOOKUP($A560,[1]Intermediate!A:T,10)</f>
        <v>#N/A</v>
      </c>
      <c r="H560" s="8" t="e">
        <f>VLOOKUP($A560,[1]Intermediate!A:T,10)*[1]Intermediate!Q560/100</f>
        <v>#N/A</v>
      </c>
      <c r="I560" s="8" t="e">
        <f>VLOOKUP($A560,[1]Intermediate!A:T,10)*[1]Intermediate!R560/100</f>
        <v>#N/A</v>
      </c>
      <c r="J560" s="8" t="e">
        <f>VLOOKUP($A560,[1]Intermediate!A:T,10)*[1]Intermediate!S560/100</f>
        <v>#N/A</v>
      </c>
      <c r="K560" t="str">
        <f t="shared" si="32"/>
        <v/>
      </c>
      <c r="L560" s="9" t="e">
        <f>VLOOKUP($A560,[1]Intermediate!A:T,2)</f>
        <v>#N/A</v>
      </c>
      <c r="M560" t="e">
        <f t="shared" si="33"/>
        <v>#N/A</v>
      </c>
      <c r="N560" s="10" t="e">
        <f t="shared" si="34"/>
        <v>#N/A</v>
      </c>
      <c r="O560" s="10" t="e">
        <f t="shared" si="34"/>
        <v>#N/A</v>
      </c>
      <c r="P560" s="10" t="e">
        <f t="shared" si="34"/>
        <v>#N/A</v>
      </c>
      <c r="Q560" s="11" t="e">
        <f t="shared" si="35"/>
        <v>#N/A</v>
      </c>
    </row>
    <row r="561" spans="1:17" ht="15" hidden="1" customHeight="1" x14ac:dyDescent="0.3">
      <c r="A561" s="5">
        <f>[1]Intermediate!A561</f>
        <v>0</v>
      </c>
      <c r="B561" s="6" t="e">
        <f>VLOOKUP($D561,'[1]Counties Systems Crosswalk'!C:E,3)</f>
        <v>#N/A</v>
      </c>
      <c r="C561" s="7" t="e">
        <f>VLOOKUP($A561,[1]Intermediate!A:T,3)</f>
        <v>#N/A</v>
      </c>
      <c r="D561" s="7" t="e">
        <f>VLOOKUP($C561,[1]Claims!A:B,2,FALSE)</f>
        <v>#N/A</v>
      </c>
      <c r="E561" t="e">
        <f>VLOOKUP($D561,'[1]Counties Systems Crosswalk'!C:D,2)</f>
        <v>#N/A</v>
      </c>
      <c r="F561" t="e">
        <f>VLOOKUP($A561,[1]Intermediate!A:T,5)</f>
        <v>#N/A</v>
      </c>
      <c r="G561" s="8" t="e">
        <f>VLOOKUP($A561,[1]Intermediate!A:T,10)</f>
        <v>#N/A</v>
      </c>
      <c r="H561" s="8" t="e">
        <f>VLOOKUP($A561,[1]Intermediate!A:T,10)*[1]Intermediate!Q561/100</f>
        <v>#N/A</v>
      </c>
      <c r="I561" s="8" t="e">
        <f>VLOOKUP($A561,[1]Intermediate!A:T,10)*[1]Intermediate!R561/100</f>
        <v>#N/A</v>
      </c>
      <c r="J561" s="8" t="e">
        <f>VLOOKUP($A561,[1]Intermediate!A:T,10)*[1]Intermediate!S561/100</f>
        <v>#N/A</v>
      </c>
      <c r="K561" t="str">
        <f t="shared" si="32"/>
        <v/>
      </c>
      <c r="L561" s="9" t="e">
        <f>VLOOKUP($A561,[1]Intermediate!A:T,2)</f>
        <v>#N/A</v>
      </c>
      <c r="M561" t="e">
        <f t="shared" si="33"/>
        <v>#N/A</v>
      </c>
      <c r="N561" s="10" t="e">
        <f t="shared" si="34"/>
        <v>#N/A</v>
      </c>
      <c r="O561" s="10" t="e">
        <f t="shared" si="34"/>
        <v>#N/A</v>
      </c>
      <c r="P561" s="10" t="e">
        <f t="shared" si="34"/>
        <v>#N/A</v>
      </c>
      <c r="Q561" s="11" t="e">
        <f t="shared" si="35"/>
        <v>#N/A</v>
      </c>
    </row>
    <row r="562" spans="1:17" ht="15" hidden="1" customHeight="1" x14ac:dyDescent="0.3">
      <c r="A562" s="5">
        <f>[1]Intermediate!A562</f>
        <v>0</v>
      </c>
      <c r="B562" s="6" t="e">
        <f>VLOOKUP($D562,'[1]Counties Systems Crosswalk'!C:E,3)</f>
        <v>#N/A</v>
      </c>
      <c r="C562" s="7" t="e">
        <f>VLOOKUP($A562,[1]Intermediate!A:T,3)</f>
        <v>#N/A</v>
      </c>
      <c r="D562" s="7" t="e">
        <f>VLOOKUP($C562,[1]Claims!A:B,2,FALSE)</f>
        <v>#N/A</v>
      </c>
      <c r="E562" t="e">
        <f>VLOOKUP($D562,'[1]Counties Systems Crosswalk'!C:D,2)</f>
        <v>#N/A</v>
      </c>
      <c r="F562" t="e">
        <f>VLOOKUP($A562,[1]Intermediate!A:T,5)</f>
        <v>#N/A</v>
      </c>
      <c r="G562" s="8" t="e">
        <f>VLOOKUP($A562,[1]Intermediate!A:T,10)</f>
        <v>#N/A</v>
      </c>
      <c r="H562" s="8" t="e">
        <f>VLOOKUP($A562,[1]Intermediate!A:T,10)*[1]Intermediate!Q562/100</f>
        <v>#N/A</v>
      </c>
      <c r="I562" s="8" t="e">
        <f>VLOOKUP($A562,[1]Intermediate!A:T,10)*[1]Intermediate!R562/100</f>
        <v>#N/A</v>
      </c>
      <c r="J562" s="8" t="e">
        <f>VLOOKUP($A562,[1]Intermediate!A:T,10)*[1]Intermediate!S562/100</f>
        <v>#N/A</v>
      </c>
      <c r="K562" t="str">
        <f t="shared" si="32"/>
        <v/>
      </c>
      <c r="L562" s="9" t="e">
        <f>VLOOKUP($A562,[1]Intermediate!A:T,2)</f>
        <v>#N/A</v>
      </c>
      <c r="M562" t="e">
        <f t="shared" si="33"/>
        <v>#N/A</v>
      </c>
      <c r="N562" s="10" t="e">
        <f t="shared" si="34"/>
        <v>#N/A</v>
      </c>
      <c r="O562" s="10" t="e">
        <f t="shared" si="34"/>
        <v>#N/A</v>
      </c>
      <c r="P562" s="10" t="e">
        <f t="shared" si="34"/>
        <v>#N/A</v>
      </c>
      <c r="Q562" s="11" t="e">
        <f t="shared" si="35"/>
        <v>#N/A</v>
      </c>
    </row>
    <row r="563" spans="1:17" ht="15" hidden="1" customHeight="1" x14ac:dyDescent="0.3">
      <c r="A563" s="5">
        <f>[1]Intermediate!A563</f>
        <v>0</v>
      </c>
      <c r="B563" s="6" t="e">
        <f>VLOOKUP($D563,'[1]Counties Systems Crosswalk'!C:E,3)</f>
        <v>#N/A</v>
      </c>
      <c r="C563" s="7" t="e">
        <f>VLOOKUP($A563,[1]Intermediate!A:T,3)</f>
        <v>#N/A</v>
      </c>
      <c r="D563" s="7" t="e">
        <f>VLOOKUP($C563,[1]Claims!A:B,2,FALSE)</f>
        <v>#N/A</v>
      </c>
      <c r="E563" t="e">
        <f>VLOOKUP($D563,'[1]Counties Systems Crosswalk'!C:D,2)</f>
        <v>#N/A</v>
      </c>
      <c r="F563" t="e">
        <f>VLOOKUP($A563,[1]Intermediate!A:T,5)</f>
        <v>#N/A</v>
      </c>
      <c r="G563" s="8" t="e">
        <f>VLOOKUP($A563,[1]Intermediate!A:T,10)</f>
        <v>#N/A</v>
      </c>
      <c r="H563" s="8" t="e">
        <f>VLOOKUP($A563,[1]Intermediate!A:T,10)*[1]Intermediate!Q563/100</f>
        <v>#N/A</v>
      </c>
      <c r="I563" s="8" t="e">
        <f>VLOOKUP($A563,[1]Intermediate!A:T,10)*[1]Intermediate!R563/100</f>
        <v>#N/A</v>
      </c>
      <c r="J563" s="8" t="e">
        <f>VLOOKUP($A563,[1]Intermediate!A:T,10)*[1]Intermediate!S563/100</f>
        <v>#N/A</v>
      </c>
      <c r="K563" t="str">
        <f t="shared" si="32"/>
        <v/>
      </c>
      <c r="L563" s="9" t="e">
        <f>VLOOKUP($A563,[1]Intermediate!A:T,2)</f>
        <v>#N/A</v>
      </c>
      <c r="M563" t="e">
        <f t="shared" si="33"/>
        <v>#N/A</v>
      </c>
      <c r="N563" s="10" t="e">
        <f t="shared" si="34"/>
        <v>#N/A</v>
      </c>
      <c r="O563" s="10" t="e">
        <f t="shared" si="34"/>
        <v>#N/A</v>
      </c>
      <c r="P563" s="10" t="e">
        <f t="shared" si="34"/>
        <v>#N/A</v>
      </c>
      <c r="Q563" s="11" t="e">
        <f t="shared" si="35"/>
        <v>#N/A</v>
      </c>
    </row>
    <row r="564" spans="1:17" ht="15" hidden="1" customHeight="1" x14ac:dyDescent="0.3">
      <c r="A564" s="5">
        <f>[1]Intermediate!A564</f>
        <v>0</v>
      </c>
      <c r="B564" s="6" t="e">
        <f>VLOOKUP($D564,'[1]Counties Systems Crosswalk'!C:E,3)</f>
        <v>#N/A</v>
      </c>
      <c r="C564" s="7" t="e">
        <f>VLOOKUP($A564,[1]Intermediate!A:T,3)</f>
        <v>#N/A</v>
      </c>
      <c r="D564" s="7" t="e">
        <f>VLOOKUP($C564,[1]Claims!A:B,2,FALSE)</f>
        <v>#N/A</v>
      </c>
      <c r="E564" t="e">
        <f>VLOOKUP($D564,'[1]Counties Systems Crosswalk'!C:D,2)</f>
        <v>#N/A</v>
      </c>
      <c r="F564" t="e">
        <f>VLOOKUP($A564,[1]Intermediate!A:T,5)</f>
        <v>#N/A</v>
      </c>
      <c r="G564" s="8" t="e">
        <f>VLOOKUP($A564,[1]Intermediate!A:T,10)</f>
        <v>#N/A</v>
      </c>
      <c r="H564" s="8" t="e">
        <f>VLOOKUP($A564,[1]Intermediate!A:T,10)*[1]Intermediate!Q564/100</f>
        <v>#N/A</v>
      </c>
      <c r="I564" s="8" t="e">
        <f>VLOOKUP($A564,[1]Intermediate!A:T,10)*[1]Intermediate!R564/100</f>
        <v>#N/A</v>
      </c>
      <c r="J564" s="8" t="e">
        <f>VLOOKUP($A564,[1]Intermediate!A:T,10)*[1]Intermediate!S564/100</f>
        <v>#N/A</v>
      </c>
      <c r="K564" t="str">
        <f t="shared" si="32"/>
        <v/>
      </c>
      <c r="L564" s="9" t="e">
        <f>VLOOKUP($A564,[1]Intermediate!A:T,2)</f>
        <v>#N/A</v>
      </c>
      <c r="M564" t="e">
        <f t="shared" si="33"/>
        <v>#N/A</v>
      </c>
      <c r="N564" s="10" t="e">
        <f t="shared" si="34"/>
        <v>#N/A</v>
      </c>
      <c r="O564" s="10" t="e">
        <f t="shared" si="34"/>
        <v>#N/A</v>
      </c>
      <c r="P564" s="10" t="e">
        <f t="shared" si="34"/>
        <v>#N/A</v>
      </c>
      <c r="Q564" s="11" t="e">
        <f t="shared" si="35"/>
        <v>#N/A</v>
      </c>
    </row>
    <row r="565" spans="1:17" ht="15" hidden="1" customHeight="1" x14ac:dyDescent="0.3">
      <c r="A565" s="5">
        <f>[1]Intermediate!A565</f>
        <v>0</v>
      </c>
      <c r="B565" s="6" t="e">
        <f>VLOOKUP($D565,'[1]Counties Systems Crosswalk'!C:E,3)</f>
        <v>#N/A</v>
      </c>
      <c r="C565" s="7" t="e">
        <f>VLOOKUP($A565,[1]Intermediate!A:T,3)</f>
        <v>#N/A</v>
      </c>
      <c r="D565" s="7" t="e">
        <f>VLOOKUP($C565,[1]Claims!A:B,2,FALSE)</f>
        <v>#N/A</v>
      </c>
      <c r="E565" t="e">
        <f>VLOOKUP($D565,'[1]Counties Systems Crosswalk'!C:D,2)</f>
        <v>#N/A</v>
      </c>
      <c r="F565" t="e">
        <f>VLOOKUP($A565,[1]Intermediate!A:T,5)</f>
        <v>#N/A</v>
      </c>
      <c r="G565" s="8" t="e">
        <f>VLOOKUP($A565,[1]Intermediate!A:T,10)</f>
        <v>#N/A</v>
      </c>
      <c r="H565" s="8" t="e">
        <f>VLOOKUP($A565,[1]Intermediate!A:T,10)*[1]Intermediate!Q565/100</f>
        <v>#N/A</v>
      </c>
      <c r="I565" s="8" t="e">
        <f>VLOOKUP($A565,[1]Intermediate!A:T,10)*[1]Intermediate!R565/100</f>
        <v>#N/A</v>
      </c>
      <c r="J565" s="8" t="e">
        <f>VLOOKUP($A565,[1]Intermediate!A:T,10)*[1]Intermediate!S565/100</f>
        <v>#N/A</v>
      </c>
      <c r="K565" t="str">
        <f t="shared" si="32"/>
        <v/>
      </c>
      <c r="L565" s="9" t="e">
        <f>VLOOKUP($A565,[1]Intermediate!A:T,2)</f>
        <v>#N/A</v>
      </c>
      <c r="M565" t="e">
        <f t="shared" si="33"/>
        <v>#N/A</v>
      </c>
      <c r="N565" s="10" t="e">
        <f t="shared" si="34"/>
        <v>#N/A</v>
      </c>
      <c r="O565" s="10" t="e">
        <f t="shared" si="34"/>
        <v>#N/A</v>
      </c>
      <c r="P565" s="10" t="e">
        <f t="shared" si="34"/>
        <v>#N/A</v>
      </c>
      <c r="Q565" s="11" t="e">
        <f t="shared" si="35"/>
        <v>#N/A</v>
      </c>
    </row>
    <row r="566" spans="1:17" ht="15" hidden="1" customHeight="1" x14ac:dyDescent="0.3">
      <c r="A566" s="5">
        <f>[1]Intermediate!A566</f>
        <v>0</v>
      </c>
      <c r="B566" s="6" t="e">
        <f>VLOOKUP($D566,'[1]Counties Systems Crosswalk'!C:E,3)</f>
        <v>#N/A</v>
      </c>
      <c r="C566" s="7" t="e">
        <f>VLOOKUP($A566,[1]Intermediate!A:T,3)</f>
        <v>#N/A</v>
      </c>
      <c r="D566" s="7" t="e">
        <f>VLOOKUP($C566,[1]Claims!A:B,2,FALSE)</f>
        <v>#N/A</v>
      </c>
      <c r="E566" t="e">
        <f>VLOOKUP($D566,'[1]Counties Systems Crosswalk'!C:D,2)</f>
        <v>#N/A</v>
      </c>
      <c r="F566" t="e">
        <f>VLOOKUP($A566,[1]Intermediate!A:T,5)</f>
        <v>#N/A</v>
      </c>
      <c r="G566" s="8" t="e">
        <f>VLOOKUP($A566,[1]Intermediate!A:T,10)</f>
        <v>#N/A</v>
      </c>
      <c r="H566" s="8" t="e">
        <f>VLOOKUP($A566,[1]Intermediate!A:T,10)*[1]Intermediate!Q566/100</f>
        <v>#N/A</v>
      </c>
      <c r="I566" s="8" t="e">
        <f>VLOOKUP($A566,[1]Intermediate!A:T,10)*[1]Intermediate!R566/100</f>
        <v>#N/A</v>
      </c>
      <c r="J566" s="8" t="e">
        <f>VLOOKUP($A566,[1]Intermediate!A:T,10)*[1]Intermediate!S566/100</f>
        <v>#N/A</v>
      </c>
      <c r="K566" t="str">
        <f t="shared" si="32"/>
        <v/>
      </c>
      <c r="L566" s="9" t="e">
        <f>VLOOKUP($A566,[1]Intermediate!A:T,2)</f>
        <v>#N/A</v>
      </c>
      <c r="M566" t="e">
        <f t="shared" si="33"/>
        <v>#N/A</v>
      </c>
      <c r="N566" s="10" t="e">
        <f t="shared" si="34"/>
        <v>#N/A</v>
      </c>
      <c r="O566" s="10" t="e">
        <f t="shared" si="34"/>
        <v>#N/A</v>
      </c>
      <c r="P566" s="10" t="e">
        <f t="shared" si="34"/>
        <v>#N/A</v>
      </c>
      <c r="Q566" s="11" t="e">
        <f t="shared" si="35"/>
        <v>#N/A</v>
      </c>
    </row>
    <row r="567" spans="1:17" ht="15" hidden="1" customHeight="1" x14ac:dyDescent="0.3">
      <c r="A567" s="5">
        <f>[1]Intermediate!A567</f>
        <v>0</v>
      </c>
      <c r="B567" s="6" t="e">
        <f>VLOOKUP($D567,'[1]Counties Systems Crosswalk'!C:E,3)</f>
        <v>#N/A</v>
      </c>
      <c r="C567" s="7" t="e">
        <f>VLOOKUP($A567,[1]Intermediate!A:T,3)</f>
        <v>#N/A</v>
      </c>
      <c r="D567" s="7" t="e">
        <f>VLOOKUP($C567,[1]Claims!A:B,2,FALSE)</f>
        <v>#N/A</v>
      </c>
      <c r="E567" t="e">
        <f>VLOOKUP($D567,'[1]Counties Systems Crosswalk'!C:D,2)</f>
        <v>#N/A</v>
      </c>
      <c r="F567" t="e">
        <f>VLOOKUP($A567,[1]Intermediate!A:T,5)</f>
        <v>#N/A</v>
      </c>
      <c r="G567" s="8" t="e">
        <f>VLOOKUP($A567,[1]Intermediate!A:T,10)</f>
        <v>#N/A</v>
      </c>
      <c r="H567" s="8" t="e">
        <f>VLOOKUP($A567,[1]Intermediate!A:T,10)*[1]Intermediate!Q567/100</f>
        <v>#N/A</v>
      </c>
      <c r="I567" s="8" t="e">
        <f>VLOOKUP($A567,[1]Intermediate!A:T,10)*[1]Intermediate!R567/100</f>
        <v>#N/A</v>
      </c>
      <c r="J567" s="8" t="e">
        <f>VLOOKUP($A567,[1]Intermediate!A:T,10)*[1]Intermediate!S567/100</f>
        <v>#N/A</v>
      </c>
      <c r="K567" t="str">
        <f t="shared" si="32"/>
        <v/>
      </c>
      <c r="L567" s="9" t="e">
        <f>VLOOKUP($A567,[1]Intermediate!A:T,2)</f>
        <v>#N/A</v>
      </c>
      <c r="M567" t="e">
        <f t="shared" si="33"/>
        <v>#N/A</v>
      </c>
      <c r="N567" s="10" t="e">
        <f t="shared" si="34"/>
        <v>#N/A</v>
      </c>
      <c r="O567" s="10" t="e">
        <f t="shared" si="34"/>
        <v>#N/A</v>
      </c>
      <c r="P567" s="10" t="e">
        <f t="shared" si="34"/>
        <v>#N/A</v>
      </c>
      <c r="Q567" s="11" t="e">
        <f t="shared" si="35"/>
        <v>#N/A</v>
      </c>
    </row>
    <row r="568" spans="1:17" ht="15" hidden="1" customHeight="1" x14ac:dyDescent="0.3">
      <c r="A568" s="5">
        <f>[1]Intermediate!A568</f>
        <v>0</v>
      </c>
      <c r="B568" s="6" t="e">
        <f>VLOOKUP($D568,'[1]Counties Systems Crosswalk'!C:E,3)</f>
        <v>#N/A</v>
      </c>
      <c r="C568" s="7" t="e">
        <f>VLOOKUP($A568,[1]Intermediate!A:T,3)</f>
        <v>#N/A</v>
      </c>
      <c r="D568" s="7" t="e">
        <f>VLOOKUP($C568,[1]Claims!A:B,2,FALSE)</f>
        <v>#N/A</v>
      </c>
      <c r="E568" t="e">
        <f>VLOOKUP($D568,'[1]Counties Systems Crosswalk'!C:D,2)</f>
        <v>#N/A</v>
      </c>
      <c r="F568" t="e">
        <f>VLOOKUP($A568,[1]Intermediate!A:T,5)</f>
        <v>#N/A</v>
      </c>
      <c r="G568" s="8" t="e">
        <f>VLOOKUP($A568,[1]Intermediate!A:T,10)</f>
        <v>#N/A</v>
      </c>
      <c r="H568" s="8" t="e">
        <f>VLOOKUP($A568,[1]Intermediate!A:T,10)*[1]Intermediate!Q568/100</f>
        <v>#N/A</v>
      </c>
      <c r="I568" s="8" t="e">
        <f>VLOOKUP($A568,[1]Intermediate!A:T,10)*[1]Intermediate!R568/100</f>
        <v>#N/A</v>
      </c>
      <c r="J568" s="8" t="e">
        <f>VLOOKUP($A568,[1]Intermediate!A:T,10)*[1]Intermediate!S568/100</f>
        <v>#N/A</v>
      </c>
      <c r="K568" t="str">
        <f t="shared" si="32"/>
        <v/>
      </c>
      <c r="L568" s="9" t="e">
        <f>VLOOKUP($A568,[1]Intermediate!A:T,2)</f>
        <v>#N/A</v>
      </c>
      <c r="M568" t="e">
        <f t="shared" si="33"/>
        <v>#N/A</v>
      </c>
      <c r="N568" s="10" t="e">
        <f t="shared" si="34"/>
        <v>#N/A</v>
      </c>
      <c r="O568" s="10" t="e">
        <f t="shared" si="34"/>
        <v>#N/A</v>
      </c>
      <c r="P568" s="10" t="e">
        <f t="shared" si="34"/>
        <v>#N/A</v>
      </c>
      <c r="Q568" s="11" t="e">
        <f t="shared" si="35"/>
        <v>#N/A</v>
      </c>
    </row>
    <row r="569" spans="1:17" ht="15" hidden="1" customHeight="1" x14ac:dyDescent="0.3">
      <c r="A569" s="5">
        <f>[1]Intermediate!A569</f>
        <v>0</v>
      </c>
      <c r="B569" s="6" t="e">
        <f>VLOOKUP($D569,'[1]Counties Systems Crosswalk'!C:E,3)</f>
        <v>#N/A</v>
      </c>
      <c r="C569" s="7" t="e">
        <f>VLOOKUP($A569,[1]Intermediate!A:T,3)</f>
        <v>#N/A</v>
      </c>
      <c r="D569" s="7" t="e">
        <f>VLOOKUP($C569,[1]Claims!A:B,2,FALSE)</f>
        <v>#N/A</v>
      </c>
      <c r="E569" t="e">
        <f>VLOOKUP($D569,'[1]Counties Systems Crosswalk'!C:D,2)</f>
        <v>#N/A</v>
      </c>
      <c r="F569" t="e">
        <f>VLOOKUP($A569,[1]Intermediate!A:T,5)</f>
        <v>#N/A</v>
      </c>
      <c r="G569" s="8" t="e">
        <f>VLOOKUP($A569,[1]Intermediate!A:T,10)</f>
        <v>#N/A</v>
      </c>
      <c r="H569" s="8" t="e">
        <f>VLOOKUP($A569,[1]Intermediate!A:T,10)*[1]Intermediate!Q569/100</f>
        <v>#N/A</v>
      </c>
      <c r="I569" s="8" t="e">
        <f>VLOOKUP($A569,[1]Intermediate!A:T,10)*[1]Intermediate!R569/100</f>
        <v>#N/A</v>
      </c>
      <c r="J569" s="8" t="e">
        <f>VLOOKUP($A569,[1]Intermediate!A:T,10)*[1]Intermediate!S569/100</f>
        <v>#N/A</v>
      </c>
      <c r="K569" t="str">
        <f t="shared" si="32"/>
        <v/>
      </c>
      <c r="L569" s="9" t="e">
        <f>VLOOKUP($A569,[1]Intermediate!A:T,2)</f>
        <v>#N/A</v>
      </c>
      <c r="M569" t="e">
        <f t="shared" si="33"/>
        <v>#N/A</v>
      </c>
      <c r="N569" s="10" t="e">
        <f t="shared" si="34"/>
        <v>#N/A</v>
      </c>
      <c r="O569" s="10" t="e">
        <f t="shared" si="34"/>
        <v>#N/A</v>
      </c>
      <c r="P569" s="10" t="e">
        <f t="shared" si="34"/>
        <v>#N/A</v>
      </c>
      <c r="Q569" s="11" t="e">
        <f t="shared" si="35"/>
        <v>#N/A</v>
      </c>
    </row>
    <row r="570" spans="1:17" ht="15" hidden="1" customHeight="1" x14ac:dyDescent="0.3">
      <c r="A570" s="5">
        <f>[1]Intermediate!A570</f>
        <v>0</v>
      </c>
      <c r="B570" s="6" t="e">
        <f>VLOOKUP($D570,'[1]Counties Systems Crosswalk'!C:E,3)</f>
        <v>#N/A</v>
      </c>
      <c r="C570" s="7" t="e">
        <f>VLOOKUP($A570,[1]Intermediate!A:T,3)</f>
        <v>#N/A</v>
      </c>
      <c r="D570" s="7" t="e">
        <f>VLOOKUP($C570,[1]Claims!A:B,2,FALSE)</f>
        <v>#N/A</v>
      </c>
      <c r="E570" t="e">
        <f>VLOOKUP($D570,'[1]Counties Systems Crosswalk'!C:D,2)</f>
        <v>#N/A</v>
      </c>
      <c r="F570" t="e">
        <f>VLOOKUP($A570,[1]Intermediate!A:T,5)</f>
        <v>#N/A</v>
      </c>
      <c r="G570" s="8" t="e">
        <f>VLOOKUP($A570,[1]Intermediate!A:T,10)</f>
        <v>#N/A</v>
      </c>
      <c r="H570" s="8" t="e">
        <f>VLOOKUP($A570,[1]Intermediate!A:T,10)*[1]Intermediate!Q570/100</f>
        <v>#N/A</v>
      </c>
      <c r="I570" s="8" t="e">
        <f>VLOOKUP($A570,[1]Intermediate!A:T,10)*[1]Intermediate!R570/100</f>
        <v>#N/A</v>
      </c>
      <c r="J570" s="8" t="e">
        <f>VLOOKUP($A570,[1]Intermediate!A:T,10)*[1]Intermediate!S570/100</f>
        <v>#N/A</v>
      </c>
      <c r="K570" t="str">
        <f t="shared" si="32"/>
        <v/>
      </c>
      <c r="L570" s="9" t="e">
        <f>VLOOKUP($A570,[1]Intermediate!A:T,2)</f>
        <v>#N/A</v>
      </c>
      <c r="M570" t="e">
        <f t="shared" si="33"/>
        <v>#N/A</v>
      </c>
      <c r="N570" s="10" t="e">
        <f t="shared" si="34"/>
        <v>#N/A</v>
      </c>
      <c r="O570" s="10" t="e">
        <f t="shared" si="34"/>
        <v>#N/A</v>
      </c>
      <c r="P570" s="10" t="e">
        <f t="shared" si="34"/>
        <v>#N/A</v>
      </c>
      <c r="Q570" s="11" t="e">
        <f t="shared" si="35"/>
        <v>#N/A</v>
      </c>
    </row>
    <row r="571" spans="1:17" ht="15" hidden="1" customHeight="1" x14ac:dyDescent="0.3">
      <c r="A571" s="5">
        <f>[1]Intermediate!A571</f>
        <v>0</v>
      </c>
      <c r="B571" s="6" t="e">
        <f>VLOOKUP($D571,'[1]Counties Systems Crosswalk'!C:E,3)</f>
        <v>#N/A</v>
      </c>
      <c r="C571" s="7" t="e">
        <f>VLOOKUP($A571,[1]Intermediate!A:T,3)</f>
        <v>#N/A</v>
      </c>
      <c r="D571" s="7" t="e">
        <f>VLOOKUP($C571,[1]Claims!A:B,2,FALSE)</f>
        <v>#N/A</v>
      </c>
      <c r="E571" t="e">
        <f>VLOOKUP($D571,'[1]Counties Systems Crosswalk'!C:D,2)</f>
        <v>#N/A</v>
      </c>
      <c r="F571" t="e">
        <f>VLOOKUP($A571,[1]Intermediate!A:T,5)</f>
        <v>#N/A</v>
      </c>
      <c r="G571" s="8" t="e">
        <f>VLOOKUP($A571,[1]Intermediate!A:T,10)</f>
        <v>#N/A</v>
      </c>
      <c r="H571" s="8" t="e">
        <f>VLOOKUP($A571,[1]Intermediate!A:T,10)*[1]Intermediate!Q571/100</f>
        <v>#N/A</v>
      </c>
      <c r="I571" s="8" t="e">
        <f>VLOOKUP($A571,[1]Intermediate!A:T,10)*[1]Intermediate!R571/100</f>
        <v>#N/A</v>
      </c>
      <c r="J571" s="8" t="e">
        <f>VLOOKUP($A571,[1]Intermediate!A:T,10)*[1]Intermediate!S571/100</f>
        <v>#N/A</v>
      </c>
      <c r="K571" t="str">
        <f t="shared" si="32"/>
        <v/>
      </c>
      <c r="L571" s="9" t="e">
        <f>VLOOKUP($A571,[1]Intermediate!A:T,2)</f>
        <v>#N/A</v>
      </c>
      <c r="M571" t="e">
        <f t="shared" si="33"/>
        <v>#N/A</v>
      </c>
      <c r="N571" s="10" t="e">
        <f t="shared" si="34"/>
        <v>#N/A</v>
      </c>
      <c r="O571" s="10" t="e">
        <f t="shared" si="34"/>
        <v>#N/A</v>
      </c>
      <c r="P571" s="10" t="e">
        <f t="shared" si="34"/>
        <v>#N/A</v>
      </c>
      <c r="Q571" s="11" t="e">
        <f t="shared" si="35"/>
        <v>#N/A</v>
      </c>
    </row>
    <row r="572" spans="1:17" ht="15" hidden="1" customHeight="1" x14ac:dyDescent="0.3">
      <c r="A572" s="5">
        <f>[1]Intermediate!A572</f>
        <v>0</v>
      </c>
      <c r="B572" s="6" t="e">
        <f>VLOOKUP($D572,'[1]Counties Systems Crosswalk'!C:E,3)</f>
        <v>#N/A</v>
      </c>
      <c r="C572" s="7" t="e">
        <f>VLOOKUP($A572,[1]Intermediate!A:T,3)</f>
        <v>#N/A</v>
      </c>
      <c r="D572" s="7" t="e">
        <f>VLOOKUP($C572,[1]Claims!A:B,2,FALSE)</f>
        <v>#N/A</v>
      </c>
      <c r="E572" t="e">
        <f>VLOOKUP($D572,'[1]Counties Systems Crosswalk'!C:D,2)</f>
        <v>#N/A</v>
      </c>
      <c r="F572" t="e">
        <f>VLOOKUP($A572,[1]Intermediate!A:T,5)</f>
        <v>#N/A</v>
      </c>
      <c r="G572" s="8" t="e">
        <f>VLOOKUP($A572,[1]Intermediate!A:T,10)</f>
        <v>#N/A</v>
      </c>
      <c r="H572" s="8" t="e">
        <f>VLOOKUP($A572,[1]Intermediate!A:T,10)*[1]Intermediate!Q572/100</f>
        <v>#N/A</v>
      </c>
      <c r="I572" s="8" t="e">
        <f>VLOOKUP($A572,[1]Intermediate!A:T,10)*[1]Intermediate!R572/100</f>
        <v>#N/A</v>
      </c>
      <c r="J572" s="8" t="e">
        <f>VLOOKUP($A572,[1]Intermediate!A:T,10)*[1]Intermediate!S572/100</f>
        <v>#N/A</v>
      </c>
      <c r="K572" t="str">
        <f t="shared" si="32"/>
        <v/>
      </c>
      <c r="L572" s="9" t="e">
        <f>VLOOKUP($A572,[1]Intermediate!A:T,2)</f>
        <v>#N/A</v>
      </c>
      <c r="M572" t="e">
        <f t="shared" si="33"/>
        <v>#N/A</v>
      </c>
      <c r="N572" s="10" t="e">
        <f t="shared" si="34"/>
        <v>#N/A</v>
      </c>
      <c r="O572" s="10" t="e">
        <f t="shared" si="34"/>
        <v>#N/A</v>
      </c>
      <c r="P572" s="10" t="e">
        <f t="shared" si="34"/>
        <v>#N/A</v>
      </c>
      <c r="Q572" s="11" t="e">
        <f t="shared" si="35"/>
        <v>#N/A</v>
      </c>
    </row>
    <row r="573" spans="1:17" ht="15" hidden="1" customHeight="1" x14ac:dyDescent="0.3">
      <c r="A573" s="5">
        <f>[1]Intermediate!A573</f>
        <v>0</v>
      </c>
      <c r="B573" s="6" t="e">
        <f>VLOOKUP($D573,'[1]Counties Systems Crosswalk'!C:E,3)</f>
        <v>#N/A</v>
      </c>
      <c r="C573" s="7" t="e">
        <f>VLOOKUP($A573,[1]Intermediate!A:T,3)</f>
        <v>#N/A</v>
      </c>
      <c r="D573" s="7" t="e">
        <f>VLOOKUP($C573,[1]Claims!A:B,2,FALSE)</f>
        <v>#N/A</v>
      </c>
      <c r="E573" t="e">
        <f>VLOOKUP($D573,'[1]Counties Systems Crosswalk'!C:D,2)</f>
        <v>#N/A</v>
      </c>
      <c r="F573" t="e">
        <f>VLOOKUP($A573,[1]Intermediate!A:T,5)</f>
        <v>#N/A</v>
      </c>
      <c r="G573" s="8" t="e">
        <f>VLOOKUP($A573,[1]Intermediate!A:T,10)</f>
        <v>#N/A</v>
      </c>
      <c r="H573" s="8" t="e">
        <f>VLOOKUP($A573,[1]Intermediate!A:T,10)*[1]Intermediate!Q573/100</f>
        <v>#N/A</v>
      </c>
      <c r="I573" s="8" t="e">
        <f>VLOOKUP($A573,[1]Intermediate!A:T,10)*[1]Intermediate!R573/100</f>
        <v>#N/A</v>
      </c>
      <c r="J573" s="8" t="e">
        <f>VLOOKUP($A573,[1]Intermediate!A:T,10)*[1]Intermediate!S573/100</f>
        <v>#N/A</v>
      </c>
      <c r="K573" t="str">
        <f t="shared" si="32"/>
        <v/>
      </c>
      <c r="L573" s="9" t="e">
        <f>VLOOKUP($A573,[1]Intermediate!A:T,2)</f>
        <v>#N/A</v>
      </c>
      <c r="M573" t="e">
        <f t="shared" si="33"/>
        <v>#N/A</v>
      </c>
      <c r="N573" s="10" t="e">
        <f t="shared" si="34"/>
        <v>#N/A</v>
      </c>
      <c r="O573" s="10" t="e">
        <f t="shared" si="34"/>
        <v>#N/A</v>
      </c>
      <c r="P573" s="10" t="e">
        <f t="shared" si="34"/>
        <v>#N/A</v>
      </c>
      <c r="Q573" s="11" t="e">
        <f t="shared" si="35"/>
        <v>#N/A</v>
      </c>
    </row>
    <row r="574" spans="1:17" ht="15" hidden="1" customHeight="1" x14ac:dyDescent="0.3">
      <c r="A574" s="5">
        <f>[1]Intermediate!A574</f>
        <v>0</v>
      </c>
      <c r="B574" s="6" t="e">
        <f>VLOOKUP($D574,'[1]Counties Systems Crosswalk'!C:E,3)</f>
        <v>#N/A</v>
      </c>
      <c r="C574" s="7" t="e">
        <f>VLOOKUP($A574,[1]Intermediate!A:T,3)</f>
        <v>#N/A</v>
      </c>
      <c r="D574" s="7" t="e">
        <f>VLOOKUP($C574,[1]Claims!A:B,2,FALSE)</f>
        <v>#N/A</v>
      </c>
      <c r="E574" t="e">
        <f>VLOOKUP($D574,'[1]Counties Systems Crosswalk'!C:D,2)</f>
        <v>#N/A</v>
      </c>
      <c r="F574" t="e">
        <f>VLOOKUP($A574,[1]Intermediate!A:T,5)</f>
        <v>#N/A</v>
      </c>
      <c r="G574" s="8" t="e">
        <f>VLOOKUP($A574,[1]Intermediate!A:T,10)</f>
        <v>#N/A</v>
      </c>
      <c r="H574" s="8" t="e">
        <f>VLOOKUP($A574,[1]Intermediate!A:T,10)*[1]Intermediate!Q574/100</f>
        <v>#N/A</v>
      </c>
      <c r="I574" s="8" t="e">
        <f>VLOOKUP($A574,[1]Intermediate!A:T,10)*[1]Intermediate!R574/100</f>
        <v>#N/A</v>
      </c>
      <c r="J574" s="8" t="e">
        <f>VLOOKUP($A574,[1]Intermediate!A:T,10)*[1]Intermediate!S574/100</f>
        <v>#N/A</v>
      </c>
      <c r="K574" t="str">
        <f t="shared" si="32"/>
        <v/>
      </c>
      <c r="L574" s="9" t="e">
        <f>VLOOKUP($A574,[1]Intermediate!A:T,2)</f>
        <v>#N/A</v>
      </c>
      <c r="M574" t="e">
        <f t="shared" si="33"/>
        <v>#N/A</v>
      </c>
      <c r="N574" s="10" t="e">
        <f t="shared" si="34"/>
        <v>#N/A</v>
      </c>
      <c r="O574" s="10" t="e">
        <f t="shared" si="34"/>
        <v>#N/A</v>
      </c>
      <c r="P574" s="10" t="e">
        <f t="shared" si="34"/>
        <v>#N/A</v>
      </c>
      <c r="Q574" s="11" t="e">
        <f t="shared" si="35"/>
        <v>#N/A</v>
      </c>
    </row>
    <row r="575" spans="1:17" ht="15" hidden="1" customHeight="1" x14ac:dyDescent="0.3">
      <c r="A575" s="5">
        <f>[1]Intermediate!A575</f>
        <v>0</v>
      </c>
      <c r="B575" s="6" t="e">
        <f>VLOOKUP($D575,'[1]Counties Systems Crosswalk'!C:E,3)</f>
        <v>#N/A</v>
      </c>
      <c r="C575" s="7" t="e">
        <f>VLOOKUP($A575,[1]Intermediate!A:T,3)</f>
        <v>#N/A</v>
      </c>
      <c r="D575" s="7" t="e">
        <f>VLOOKUP($C575,[1]Claims!A:B,2,FALSE)</f>
        <v>#N/A</v>
      </c>
      <c r="E575" t="e">
        <f>VLOOKUP($D575,'[1]Counties Systems Crosswalk'!C:D,2)</f>
        <v>#N/A</v>
      </c>
      <c r="F575" t="e">
        <f>VLOOKUP($A575,[1]Intermediate!A:T,5)</f>
        <v>#N/A</v>
      </c>
      <c r="G575" s="8" t="e">
        <f>VLOOKUP($A575,[1]Intermediate!A:T,10)</f>
        <v>#N/A</v>
      </c>
      <c r="H575" s="8" t="e">
        <f>VLOOKUP($A575,[1]Intermediate!A:T,10)*[1]Intermediate!Q575/100</f>
        <v>#N/A</v>
      </c>
      <c r="I575" s="8" t="e">
        <f>VLOOKUP($A575,[1]Intermediate!A:T,10)*[1]Intermediate!R575/100</f>
        <v>#N/A</v>
      </c>
      <c r="J575" s="8" t="e">
        <f>VLOOKUP($A575,[1]Intermediate!A:T,10)*[1]Intermediate!S575/100</f>
        <v>#N/A</v>
      </c>
      <c r="K575" t="str">
        <f t="shared" si="32"/>
        <v/>
      </c>
      <c r="L575" s="9" t="e">
        <f>VLOOKUP($A575,[1]Intermediate!A:T,2)</f>
        <v>#N/A</v>
      </c>
      <c r="M575" t="e">
        <f t="shared" si="33"/>
        <v>#N/A</v>
      </c>
      <c r="N575" s="10" t="e">
        <f t="shared" si="34"/>
        <v>#N/A</v>
      </c>
      <c r="O575" s="10" t="e">
        <f t="shared" si="34"/>
        <v>#N/A</v>
      </c>
      <c r="P575" s="10" t="e">
        <f t="shared" si="34"/>
        <v>#N/A</v>
      </c>
      <c r="Q575" s="11" t="e">
        <f t="shared" si="35"/>
        <v>#N/A</v>
      </c>
    </row>
    <row r="576" spans="1:17" ht="15" hidden="1" customHeight="1" x14ac:dyDescent="0.3">
      <c r="A576" s="5">
        <f>[1]Intermediate!A576</f>
        <v>0</v>
      </c>
      <c r="B576" s="6" t="e">
        <f>VLOOKUP($D576,'[1]Counties Systems Crosswalk'!C:E,3)</f>
        <v>#N/A</v>
      </c>
      <c r="C576" s="7" t="e">
        <f>VLOOKUP($A576,[1]Intermediate!A:T,3)</f>
        <v>#N/A</v>
      </c>
      <c r="D576" s="7" t="e">
        <f>VLOOKUP($C576,[1]Claims!A:B,2,FALSE)</f>
        <v>#N/A</v>
      </c>
      <c r="E576" t="e">
        <f>VLOOKUP($D576,'[1]Counties Systems Crosswalk'!C:D,2)</f>
        <v>#N/A</v>
      </c>
      <c r="F576" t="e">
        <f>VLOOKUP($A576,[1]Intermediate!A:T,5)</f>
        <v>#N/A</v>
      </c>
      <c r="G576" s="8" t="e">
        <f>VLOOKUP($A576,[1]Intermediate!A:T,10)</f>
        <v>#N/A</v>
      </c>
      <c r="H576" s="8" t="e">
        <f>VLOOKUP($A576,[1]Intermediate!A:T,10)*[1]Intermediate!Q576/100</f>
        <v>#N/A</v>
      </c>
      <c r="I576" s="8" t="e">
        <f>VLOOKUP($A576,[1]Intermediate!A:T,10)*[1]Intermediate!R576/100</f>
        <v>#N/A</v>
      </c>
      <c r="J576" s="8" t="e">
        <f>VLOOKUP($A576,[1]Intermediate!A:T,10)*[1]Intermediate!S576/100</f>
        <v>#N/A</v>
      </c>
      <c r="K576" t="str">
        <f t="shared" si="32"/>
        <v/>
      </c>
      <c r="L576" s="9" t="e">
        <f>VLOOKUP($A576,[1]Intermediate!A:T,2)</f>
        <v>#N/A</v>
      </c>
      <c r="M576" t="e">
        <f t="shared" si="33"/>
        <v>#N/A</v>
      </c>
      <c r="N576" s="10" t="e">
        <f t="shared" si="34"/>
        <v>#N/A</v>
      </c>
      <c r="O576" s="10" t="e">
        <f t="shared" si="34"/>
        <v>#N/A</v>
      </c>
      <c r="P576" s="10" t="e">
        <f t="shared" si="34"/>
        <v>#N/A</v>
      </c>
      <c r="Q576" s="11" t="e">
        <f t="shared" si="35"/>
        <v>#N/A</v>
      </c>
    </row>
    <row r="577" spans="1:17" ht="15" hidden="1" customHeight="1" x14ac:dyDescent="0.3">
      <c r="A577" s="5">
        <f>[1]Intermediate!A577</f>
        <v>0</v>
      </c>
      <c r="B577" s="6" t="e">
        <f>VLOOKUP($D577,'[1]Counties Systems Crosswalk'!C:E,3)</f>
        <v>#N/A</v>
      </c>
      <c r="C577" s="7" t="e">
        <f>VLOOKUP($A577,[1]Intermediate!A:T,3)</f>
        <v>#N/A</v>
      </c>
      <c r="D577" s="7" t="e">
        <f>VLOOKUP($C577,[1]Claims!A:B,2,FALSE)</f>
        <v>#N/A</v>
      </c>
      <c r="E577" t="e">
        <f>VLOOKUP($D577,'[1]Counties Systems Crosswalk'!C:D,2)</f>
        <v>#N/A</v>
      </c>
      <c r="F577" t="e">
        <f>VLOOKUP($A577,[1]Intermediate!A:T,5)</f>
        <v>#N/A</v>
      </c>
      <c r="G577" s="8" t="e">
        <f>VLOOKUP($A577,[1]Intermediate!A:T,10)</f>
        <v>#N/A</v>
      </c>
      <c r="H577" s="8" t="e">
        <f>VLOOKUP($A577,[1]Intermediate!A:T,10)*[1]Intermediate!Q577/100</f>
        <v>#N/A</v>
      </c>
      <c r="I577" s="8" t="e">
        <f>VLOOKUP($A577,[1]Intermediate!A:T,10)*[1]Intermediate!R577/100</f>
        <v>#N/A</v>
      </c>
      <c r="J577" s="8" t="e">
        <f>VLOOKUP($A577,[1]Intermediate!A:T,10)*[1]Intermediate!S577/100</f>
        <v>#N/A</v>
      </c>
      <c r="K577" t="str">
        <f t="shared" si="32"/>
        <v/>
      </c>
      <c r="L577" s="9" t="e">
        <f>VLOOKUP($A577,[1]Intermediate!A:T,2)</f>
        <v>#N/A</v>
      </c>
      <c r="M577" t="e">
        <f t="shared" si="33"/>
        <v>#N/A</v>
      </c>
      <c r="N577" s="10" t="e">
        <f t="shared" si="34"/>
        <v>#N/A</v>
      </c>
      <c r="O577" s="10" t="e">
        <f t="shared" si="34"/>
        <v>#N/A</v>
      </c>
      <c r="P577" s="10" t="e">
        <f t="shared" si="34"/>
        <v>#N/A</v>
      </c>
      <c r="Q577" s="11" t="e">
        <f t="shared" si="35"/>
        <v>#N/A</v>
      </c>
    </row>
    <row r="578" spans="1:17" ht="15" hidden="1" customHeight="1" x14ac:dyDescent="0.3">
      <c r="A578" s="5">
        <f>[1]Intermediate!A578</f>
        <v>0</v>
      </c>
      <c r="B578" s="6" t="e">
        <f>VLOOKUP($D578,'[1]Counties Systems Crosswalk'!C:E,3)</f>
        <v>#N/A</v>
      </c>
      <c r="C578" s="7" t="e">
        <f>VLOOKUP($A578,[1]Intermediate!A:T,3)</f>
        <v>#N/A</v>
      </c>
      <c r="D578" s="7" t="e">
        <f>VLOOKUP($C578,[1]Claims!A:B,2,FALSE)</f>
        <v>#N/A</v>
      </c>
      <c r="E578" t="e">
        <f>VLOOKUP($D578,'[1]Counties Systems Crosswalk'!C:D,2)</f>
        <v>#N/A</v>
      </c>
      <c r="F578" t="e">
        <f>VLOOKUP($A578,[1]Intermediate!A:T,5)</f>
        <v>#N/A</v>
      </c>
      <c r="G578" s="8" t="e">
        <f>VLOOKUP($A578,[1]Intermediate!A:T,10)</f>
        <v>#N/A</v>
      </c>
      <c r="H578" s="8" t="e">
        <f>VLOOKUP($A578,[1]Intermediate!A:T,10)*[1]Intermediate!Q578/100</f>
        <v>#N/A</v>
      </c>
      <c r="I578" s="8" t="e">
        <f>VLOOKUP($A578,[1]Intermediate!A:T,10)*[1]Intermediate!R578/100</f>
        <v>#N/A</v>
      </c>
      <c r="J578" s="8" t="e">
        <f>VLOOKUP($A578,[1]Intermediate!A:T,10)*[1]Intermediate!S578/100</f>
        <v>#N/A</v>
      </c>
      <c r="K578" t="str">
        <f t="shared" si="32"/>
        <v/>
      </c>
      <c r="L578" s="9" t="e">
        <f>VLOOKUP($A578,[1]Intermediate!A:T,2)</f>
        <v>#N/A</v>
      </c>
      <c r="M578" t="e">
        <f t="shared" si="33"/>
        <v>#N/A</v>
      </c>
      <c r="N578" s="10" t="e">
        <f t="shared" si="34"/>
        <v>#N/A</v>
      </c>
      <c r="O578" s="10" t="e">
        <f t="shared" si="34"/>
        <v>#N/A</v>
      </c>
      <c r="P578" s="10" t="e">
        <f t="shared" si="34"/>
        <v>#N/A</v>
      </c>
      <c r="Q578" s="11" t="e">
        <f t="shared" si="35"/>
        <v>#N/A</v>
      </c>
    </row>
    <row r="579" spans="1:17" ht="15" hidden="1" customHeight="1" x14ac:dyDescent="0.3">
      <c r="A579" s="5">
        <f>[1]Intermediate!A579</f>
        <v>0</v>
      </c>
      <c r="B579" s="6" t="e">
        <f>VLOOKUP($D579,'[1]Counties Systems Crosswalk'!C:E,3)</f>
        <v>#N/A</v>
      </c>
      <c r="C579" s="7" t="e">
        <f>VLOOKUP($A579,[1]Intermediate!A:T,3)</f>
        <v>#N/A</v>
      </c>
      <c r="D579" s="7" t="e">
        <f>VLOOKUP($C579,[1]Claims!A:B,2,FALSE)</f>
        <v>#N/A</v>
      </c>
      <c r="E579" t="e">
        <f>VLOOKUP($D579,'[1]Counties Systems Crosswalk'!C:D,2)</f>
        <v>#N/A</v>
      </c>
      <c r="F579" t="e">
        <f>VLOOKUP($A579,[1]Intermediate!A:T,5)</f>
        <v>#N/A</v>
      </c>
      <c r="G579" s="8" t="e">
        <f>VLOOKUP($A579,[1]Intermediate!A:T,10)</f>
        <v>#N/A</v>
      </c>
      <c r="H579" s="8" t="e">
        <f>VLOOKUP($A579,[1]Intermediate!A:T,10)*[1]Intermediate!Q579/100</f>
        <v>#N/A</v>
      </c>
      <c r="I579" s="8" t="e">
        <f>VLOOKUP($A579,[1]Intermediate!A:T,10)*[1]Intermediate!R579/100</f>
        <v>#N/A</v>
      </c>
      <c r="J579" s="8" t="e">
        <f>VLOOKUP($A579,[1]Intermediate!A:T,10)*[1]Intermediate!S579/100</f>
        <v>#N/A</v>
      </c>
      <c r="K579" t="str">
        <f t="shared" ref="K579:K642" si="36">IF(COUNTIF(F579, "*CAPITAL*"),"CAPITAL", IF(COUNTIF(F579, "*OPER*"),"OPERATING",""))</f>
        <v/>
      </c>
      <c r="L579" s="9" t="e">
        <f>VLOOKUP($A579,[1]Intermediate!A:T,2)</f>
        <v>#N/A</v>
      </c>
      <c r="M579" t="e">
        <f t="shared" ref="M579:M642" si="37">IF(AND(H579&gt;0,I579&gt;0),"BOTH",IF(H579&gt;0,"FEDERAL",IF(G579=0,"","STATE")))</f>
        <v>#N/A</v>
      </c>
      <c r="N579" s="10" t="e">
        <f t="shared" ref="N579:P642" si="38">H579/$G579</f>
        <v>#N/A</v>
      </c>
      <c r="O579" s="10" t="e">
        <f t="shared" si="38"/>
        <v>#N/A</v>
      </c>
      <c r="P579" s="10" t="e">
        <f t="shared" si="38"/>
        <v>#N/A</v>
      </c>
      <c r="Q579" s="11" t="e">
        <f t="shared" ref="Q579:Q642" si="39">SUM(H579:J579)</f>
        <v>#N/A</v>
      </c>
    </row>
    <row r="580" spans="1:17" ht="15" hidden="1" customHeight="1" x14ac:dyDescent="0.3">
      <c r="A580" s="5">
        <f>[1]Intermediate!A580</f>
        <v>0</v>
      </c>
      <c r="B580" s="6" t="e">
        <f>VLOOKUP($D580,'[1]Counties Systems Crosswalk'!C:E,3)</f>
        <v>#N/A</v>
      </c>
      <c r="C580" s="7" t="e">
        <f>VLOOKUP($A580,[1]Intermediate!A:T,3)</f>
        <v>#N/A</v>
      </c>
      <c r="D580" s="7" t="e">
        <f>VLOOKUP($C580,[1]Claims!A:B,2,FALSE)</f>
        <v>#N/A</v>
      </c>
      <c r="E580" t="e">
        <f>VLOOKUP($D580,'[1]Counties Systems Crosswalk'!C:D,2)</f>
        <v>#N/A</v>
      </c>
      <c r="F580" t="e">
        <f>VLOOKUP($A580,[1]Intermediate!A:T,5)</f>
        <v>#N/A</v>
      </c>
      <c r="G580" s="8" t="e">
        <f>VLOOKUP($A580,[1]Intermediate!A:T,10)</f>
        <v>#N/A</v>
      </c>
      <c r="H580" s="8" t="e">
        <f>VLOOKUP($A580,[1]Intermediate!A:T,10)*[1]Intermediate!Q580/100</f>
        <v>#N/A</v>
      </c>
      <c r="I580" s="8" t="e">
        <f>VLOOKUP($A580,[1]Intermediate!A:T,10)*[1]Intermediate!R580/100</f>
        <v>#N/A</v>
      </c>
      <c r="J580" s="8" t="e">
        <f>VLOOKUP($A580,[1]Intermediate!A:T,10)*[1]Intermediate!S580/100</f>
        <v>#N/A</v>
      </c>
      <c r="K580" t="str">
        <f t="shared" si="36"/>
        <v/>
      </c>
      <c r="L580" s="9" t="e">
        <f>VLOOKUP($A580,[1]Intermediate!A:T,2)</f>
        <v>#N/A</v>
      </c>
      <c r="M580" t="e">
        <f t="shared" si="37"/>
        <v>#N/A</v>
      </c>
      <c r="N580" s="10" t="e">
        <f t="shared" si="38"/>
        <v>#N/A</v>
      </c>
      <c r="O580" s="10" t="e">
        <f t="shared" si="38"/>
        <v>#N/A</v>
      </c>
      <c r="P580" s="10" t="e">
        <f t="shared" si="38"/>
        <v>#N/A</v>
      </c>
      <c r="Q580" s="11" t="e">
        <f t="shared" si="39"/>
        <v>#N/A</v>
      </c>
    </row>
    <row r="581" spans="1:17" ht="15" hidden="1" customHeight="1" x14ac:dyDescent="0.3">
      <c r="A581" s="5">
        <f>[1]Intermediate!A581</f>
        <v>0</v>
      </c>
      <c r="B581" s="6" t="e">
        <f>VLOOKUP($D581,'[1]Counties Systems Crosswalk'!C:E,3)</f>
        <v>#N/A</v>
      </c>
      <c r="C581" s="7" t="e">
        <f>VLOOKUP($A581,[1]Intermediate!A:T,3)</f>
        <v>#N/A</v>
      </c>
      <c r="D581" s="7" t="e">
        <f>VLOOKUP($C581,[1]Claims!A:B,2,FALSE)</f>
        <v>#N/A</v>
      </c>
      <c r="E581" t="e">
        <f>VLOOKUP($D581,'[1]Counties Systems Crosswalk'!C:D,2)</f>
        <v>#N/A</v>
      </c>
      <c r="F581" t="e">
        <f>VLOOKUP($A581,[1]Intermediate!A:T,5)</f>
        <v>#N/A</v>
      </c>
      <c r="G581" s="8" t="e">
        <f>VLOOKUP($A581,[1]Intermediate!A:T,10)</f>
        <v>#N/A</v>
      </c>
      <c r="H581" s="8" t="e">
        <f>VLOOKUP($A581,[1]Intermediate!A:T,10)*[1]Intermediate!Q581/100</f>
        <v>#N/A</v>
      </c>
      <c r="I581" s="8" t="e">
        <f>VLOOKUP($A581,[1]Intermediate!A:T,10)*[1]Intermediate!R581/100</f>
        <v>#N/A</v>
      </c>
      <c r="J581" s="8" t="e">
        <f>VLOOKUP($A581,[1]Intermediate!A:T,10)*[1]Intermediate!S581/100</f>
        <v>#N/A</v>
      </c>
      <c r="K581" t="str">
        <f t="shared" si="36"/>
        <v/>
      </c>
      <c r="L581" s="9" t="e">
        <f>VLOOKUP($A581,[1]Intermediate!A:T,2)</f>
        <v>#N/A</v>
      </c>
      <c r="M581" t="e">
        <f t="shared" si="37"/>
        <v>#N/A</v>
      </c>
      <c r="N581" s="10" t="e">
        <f t="shared" si="38"/>
        <v>#N/A</v>
      </c>
      <c r="O581" s="10" t="e">
        <f t="shared" si="38"/>
        <v>#N/A</v>
      </c>
      <c r="P581" s="10" t="e">
        <f t="shared" si="38"/>
        <v>#N/A</v>
      </c>
      <c r="Q581" s="11" t="e">
        <f t="shared" si="39"/>
        <v>#N/A</v>
      </c>
    </row>
    <row r="582" spans="1:17" ht="15" hidden="1" customHeight="1" x14ac:dyDescent="0.3">
      <c r="A582" s="5">
        <f>[1]Intermediate!A582</f>
        <v>0</v>
      </c>
      <c r="B582" s="6" t="e">
        <f>VLOOKUP($D582,'[1]Counties Systems Crosswalk'!C:E,3)</f>
        <v>#N/A</v>
      </c>
      <c r="C582" s="7" t="e">
        <f>VLOOKUP($A582,[1]Intermediate!A:T,3)</f>
        <v>#N/A</v>
      </c>
      <c r="D582" s="7" t="e">
        <f>VLOOKUP($C582,[1]Claims!A:B,2,FALSE)</f>
        <v>#N/A</v>
      </c>
      <c r="E582" t="e">
        <f>VLOOKUP($D582,'[1]Counties Systems Crosswalk'!C:D,2)</f>
        <v>#N/A</v>
      </c>
      <c r="F582" t="e">
        <f>VLOOKUP($A582,[1]Intermediate!A:T,5)</f>
        <v>#N/A</v>
      </c>
      <c r="G582" s="8" t="e">
        <f>VLOOKUP($A582,[1]Intermediate!A:T,10)</f>
        <v>#N/A</v>
      </c>
      <c r="H582" s="8" t="e">
        <f>VLOOKUP($A582,[1]Intermediate!A:T,10)*[1]Intermediate!Q582/100</f>
        <v>#N/A</v>
      </c>
      <c r="I582" s="8" t="e">
        <f>VLOOKUP($A582,[1]Intermediate!A:T,10)*[1]Intermediate!R582/100</f>
        <v>#N/A</v>
      </c>
      <c r="J582" s="8" t="e">
        <f>VLOOKUP($A582,[1]Intermediate!A:T,10)*[1]Intermediate!S582/100</f>
        <v>#N/A</v>
      </c>
      <c r="K582" t="str">
        <f t="shared" si="36"/>
        <v/>
      </c>
      <c r="L582" s="9" t="e">
        <f>VLOOKUP($A582,[1]Intermediate!A:T,2)</f>
        <v>#N/A</v>
      </c>
      <c r="M582" t="e">
        <f t="shared" si="37"/>
        <v>#N/A</v>
      </c>
      <c r="N582" s="10" t="e">
        <f t="shared" si="38"/>
        <v>#N/A</v>
      </c>
      <c r="O582" s="10" t="e">
        <f t="shared" si="38"/>
        <v>#N/A</v>
      </c>
      <c r="P582" s="10" t="e">
        <f t="shared" si="38"/>
        <v>#N/A</v>
      </c>
      <c r="Q582" s="11" t="e">
        <f t="shared" si="39"/>
        <v>#N/A</v>
      </c>
    </row>
    <row r="583" spans="1:17" ht="15" hidden="1" customHeight="1" x14ac:dyDescent="0.3">
      <c r="A583" s="5">
        <f>[1]Intermediate!A583</f>
        <v>0</v>
      </c>
      <c r="B583" s="6" t="e">
        <f>VLOOKUP($D583,'[1]Counties Systems Crosswalk'!C:E,3)</f>
        <v>#N/A</v>
      </c>
      <c r="C583" s="7" t="e">
        <f>VLOOKUP($A583,[1]Intermediate!A:T,3)</f>
        <v>#N/A</v>
      </c>
      <c r="D583" s="7" t="e">
        <f>VLOOKUP($C583,[1]Claims!A:B,2,FALSE)</f>
        <v>#N/A</v>
      </c>
      <c r="E583" t="e">
        <f>VLOOKUP($D583,'[1]Counties Systems Crosswalk'!C:D,2)</f>
        <v>#N/A</v>
      </c>
      <c r="F583" t="e">
        <f>VLOOKUP($A583,[1]Intermediate!A:T,5)</f>
        <v>#N/A</v>
      </c>
      <c r="G583" s="8" t="e">
        <f>VLOOKUP($A583,[1]Intermediate!A:T,10)</f>
        <v>#N/A</v>
      </c>
      <c r="H583" s="8" t="e">
        <f>VLOOKUP($A583,[1]Intermediate!A:T,10)*[1]Intermediate!Q583/100</f>
        <v>#N/A</v>
      </c>
      <c r="I583" s="8" t="e">
        <f>VLOOKUP($A583,[1]Intermediate!A:T,10)*[1]Intermediate!R583/100</f>
        <v>#N/A</v>
      </c>
      <c r="J583" s="8" t="e">
        <f>VLOOKUP($A583,[1]Intermediate!A:T,10)*[1]Intermediate!S583/100</f>
        <v>#N/A</v>
      </c>
      <c r="K583" t="str">
        <f t="shared" si="36"/>
        <v/>
      </c>
      <c r="L583" s="9" t="e">
        <f>VLOOKUP($A583,[1]Intermediate!A:T,2)</f>
        <v>#N/A</v>
      </c>
      <c r="M583" t="e">
        <f t="shared" si="37"/>
        <v>#N/A</v>
      </c>
      <c r="N583" s="10" t="e">
        <f t="shared" si="38"/>
        <v>#N/A</v>
      </c>
      <c r="O583" s="10" t="e">
        <f t="shared" si="38"/>
        <v>#N/A</v>
      </c>
      <c r="P583" s="10" t="e">
        <f t="shared" si="38"/>
        <v>#N/A</v>
      </c>
      <c r="Q583" s="11" t="e">
        <f t="shared" si="39"/>
        <v>#N/A</v>
      </c>
    </row>
    <row r="584" spans="1:17" ht="15" hidden="1" customHeight="1" x14ac:dyDescent="0.3">
      <c r="A584" s="5">
        <f>[1]Intermediate!A584</f>
        <v>0</v>
      </c>
      <c r="B584" s="6" t="e">
        <f>VLOOKUP($D584,'[1]Counties Systems Crosswalk'!C:E,3)</f>
        <v>#N/A</v>
      </c>
      <c r="C584" s="7" t="e">
        <f>VLOOKUP($A584,[1]Intermediate!A:T,3)</f>
        <v>#N/A</v>
      </c>
      <c r="D584" s="7" t="e">
        <f>VLOOKUP($C584,[1]Claims!A:B,2,FALSE)</f>
        <v>#N/A</v>
      </c>
      <c r="E584" t="e">
        <f>VLOOKUP($D584,'[1]Counties Systems Crosswalk'!C:D,2)</f>
        <v>#N/A</v>
      </c>
      <c r="F584" t="e">
        <f>VLOOKUP($A584,[1]Intermediate!A:T,5)</f>
        <v>#N/A</v>
      </c>
      <c r="G584" s="8" t="e">
        <f>VLOOKUP($A584,[1]Intermediate!A:T,10)</f>
        <v>#N/A</v>
      </c>
      <c r="H584" s="8" t="e">
        <f>VLOOKUP($A584,[1]Intermediate!A:T,10)*[1]Intermediate!Q584/100</f>
        <v>#N/A</v>
      </c>
      <c r="I584" s="8" t="e">
        <f>VLOOKUP($A584,[1]Intermediate!A:T,10)*[1]Intermediate!R584/100</f>
        <v>#N/A</v>
      </c>
      <c r="J584" s="8" t="e">
        <f>VLOOKUP($A584,[1]Intermediate!A:T,10)*[1]Intermediate!S584/100</f>
        <v>#N/A</v>
      </c>
      <c r="K584" t="str">
        <f t="shared" si="36"/>
        <v/>
      </c>
      <c r="L584" s="9" t="e">
        <f>VLOOKUP($A584,[1]Intermediate!A:T,2)</f>
        <v>#N/A</v>
      </c>
      <c r="M584" t="e">
        <f t="shared" si="37"/>
        <v>#N/A</v>
      </c>
      <c r="N584" s="10" t="e">
        <f t="shared" si="38"/>
        <v>#N/A</v>
      </c>
      <c r="O584" s="10" t="e">
        <f t="shared" si="38"/>
        <v>#N/A</v>
      </c>
      <c r="P584" s="10" t="e">
        <f t="shared" si="38"/>
        <v>#N/A</v>
      </c>
      <c r="Q584" s="11" t="e">
        <f t="shared" si="39"/>
        <v>#N/A</v>
      </c>
    </row>
    <row r="585" spans="1:17" ht="15" hidden="1" customHeight="1" x14ac:dyDescent="0.3">
      <c r="A585" s="5">
        <f>[1]Intermediate!A585</f>
        <v>0</v>
      </c>
      <c r="B585" s="6" t="e">
        <f>VLOOKUP($D585,'[1]Counties Systems Crosswalk'!C:E,3)</f>
        <v>#N/A</v>
      </c>
      <c r="C585" s="7" t="e">
        <f>VLOOKUP($A585,[1]Intermediate!A:T,3)</f>
        <v>#N/A</v>
      </c>
      <c r="D585" s="7" t="e">
        <f>VLOOKUP($C585,[1]Claims!A:B,2,FALSE)</f>
        <v>#N/A</v>
      </c>
      <c r="E585" t="e">
        <f>VLOOKUP($D585,'[1]Counties Systems Crosswalk'!C:D,2)</f>
        <v>#N/A</v>
      </c>
      <c r="F585" t="e">
        <f>VLOOKUP($A585,[1]Intermediate!A:T,5)</f>
        <v>#N/A</v>
      </c>
      <c r="G585" s="8" t="e">
        <f>VLOOKUP($A585,[1]Intermediate!A:T,10)</f>
        <v>#N/A</v>
      </c>
      <c r="H585" s="8" t="e">
        <f>VLOOKUP($A585,[1]Intermediate!A:T,10)*[1]Intermediate!Q585/100</f>
        <v>#N/A</v>
      </c>
      <c r="I585" s="8" t="e">
        <f>VLOOKUP($A585,[1]Intermediate!A:T,10)*[1]Intermediate!R585/100</f>
        <v>#N/A</v>
      </c>
      <c r="J585" s="8" t="e">
        <f>VLOOKUP($A585,[1]Intermediate!A:T,10)*[1]Intermediate!S585/100</f>
        <v>#N/A</v>
      </c>
      <c r="K585" t="str">
        <f t="shared" si="36"/>
        <v/>
      </c>
      <c r="L585" s="9" t="e">
        <f>VLOOKUP($A585,[1]Intermediate!A:T,2)</f>
        <v>#N/A</v>
      </c>
      <c r="M585" t="e">
        <f t="shared" si="37"/>
        <v>#N/A</v>
      </c>
      <c r="N585" s="10" t="e">
        <f t="shared" si="38"/>
        <v>#N/A</v>
      </c>
      <c r="O585" s="10" t="e">
        <f t="shared" si="38"/>
        <v>#N/A</v>
      </c>
      <c r="P585" s="10" t="e">
        <f t="shared" si="38"/>
        <v>#N/A</v>
      </c>
      <c r="Q585" s="11" t="e">
        <f t="shared" si="39"/>
        <v>#N/A</v>
      </c>
    </row>
    <row r="586" spans="1:17" ht="15" hidden="1" customHeight="1" x14ac:dyDescent="0.3">
      <c r="A586" s="5">
        <f>[1]Intermediate!A586</f>
        <v>0</v>
      </c>
      <c r="B586" s="6" t="e">
        <f>VLOOKUP($D586,'[1]Counties Systems Crosswalk'!C:E,3)</f>
        <v>#N/A</v>
      </c>
      <c r="C586" s="7" t="e">
        <f>VLOOKUP($A586,[1]Intermediate!A:T,3)</f>
        <v>#N/A</v>
      </c>
      <c r="D586" s="7" t="e">
        <f>VLOOKUP($C586,[1]Claims!A:B,2,FALSE)</f>
        <v>#N/A</v>
      </c>
      <c r="E586" t="e">
        <f>VLOOKUP($D586,'[1]Counties Systems Crosswalk'!C:D,2)</f>
        <v>#N/A</v>
      </c>
      <c r="F586" t="e">
        <f>VLOOKUP($A586,[1]Intermediate!A:T,5)</f>
        <v>#N/A</v>
      </c>
      <c r="G586" s="8" t="e">
        <f>VLOOKUP($A586,[1]Intermediate!A:T,10)</f>
        <v>#N/A</v>
      </c>
      <c r="H586" s="8" t="e">
        <f>VLOOKUP($A586,[1]Intermediate!A:T,10)*[1]Intermediate!Q586/100</f>
        <v>#N/A</v>
      </c>
      <c r="I586" s="8" t="e">
        <f>VLOOKUP($A586,[1]Intermediate!A:T,10)*[1]Intermediate!R586/100</f>
        <v>#N/A</v>
      </c>
      <c r="J586" s="8" t="e">
        <f>VLOOKUP($A586,[1]Intermediate!A:T,10)*[1]Intermediate!S586/100</f>
        <v>#N/A</v>
      </c>
      <c r="K586" t="str">
        <f t="shared" si="36"/>
        <v/>
      </c>
      <c r="L586" s="9" t="e">
        <f>VLOOKUP($A586,[1]Intermediate!A:T,2)</f>
        <v>#N/A</v>
      </c>
      <c r="M586" t="e">
        <f t="shared" si="37"/>
        <v>#N/A</v>
      </c>
      <c r="N586" s="10" t="e">
        <f t="shared" si="38"/>
        <v>#N/A</v>
      </c>
      <c r="O586" s="10" t="e">
        <f t="shared" si="38"/>
        <v>#N/A</v>
      </c>
      <c r="P586" s="10" t="e">
        <f t="shared" si="38"/>
        <v>#N/A</v>
      </c>
      <c r="Q586" s="11" t="e">
        <f t="shared" si="39"/>
        <v>#N/A</v>
      </c>
    </row>
    <row r="587" spans="1:17" ht="15" hidden="1" customHeight="1" x14ac:dyDescent="0.3">
      <c r="A587" s="5">
        <f>[1]Intermediate!A587</f>
        <v>0</v>
      </c>
      <c r="B587" s="6" t="e">
        <f>VLOOKUP($D587,'[1]Counties Systems Crosswalk'!C:E,3)</f>
        <v>#N/A</v>
      </c>
      <c r="C587" s="7" t="e">
        <f>VLOOKUP($A587,[1]Intermediate!A:T,3)</f>
        <v>#N/A</v>
      </c>
      <c r="D587" s="7" t="e">
        <f>VLOOKUP($C587,[1]Claims!A:B,2,FALSE)</f>
        <v>#N/A</v>
      </c>
      <c r="E587" t="e">
        <f>VLOOKUP($D587,'[1]Counties Systems Crosswalk'!C:D,2)</f>
        <v>#N/A</v>
      </c>
      <c r="F587" t="e">
        <f>VLOOKUP($A587,[1]Intermediate!A:T,5)</f>
        <v>#N/A</v>
      </c>
      <c r="G587" s="8" t="e">
        <f>VLOOKUP($A587,[1]Intermediate!A:T,10)</f>
        <v>#N/A</v>
      </c>
      <c r="H587" s="8" t="e">
        <f>VLOOKUP($A587,[1]Intermediate!A:T,10)*[1]Intermediate!Q587/100</f>
        <v>#N/A</v>
      </c>
      <c r="I587" s="8" t="e">
        <f>VLOOKUP($A587,[1]Intermediate!A:T,10)*[1]Intermediate!R587/100</f>
        <v>#N/A</v>
      </c>
      <c r="J587" s="8" t="e">
        <f>VLOOKUP($A587,[1]Intermediate!A:T,10)*[1]Intermediate!S587/100</f>
        <v>#N/A</v>
      </c>
      <c r="K587" t="str">
        <f t="shared" si="36"/>
        <v/>
      </c>
      <c r="L587" s="9" t="e">
        <f>VLOOKUP($A587,[1]Intermediate!A:T,2)</f>
        <v>#N/A</v>
      </c>
      <c r="M587" t="e">
        <f t="shared" si="37"/>
        <v>#N/A</v>
      </c>
      <c r="N587" s="10" t="e">
        <f t="shared" si="38"/>
        <v>#N/A</v>
      </c>
      <c r="O587" s="10" t="e">
        <f t="shared" si="38"/>
        <v>#N/A</v>
      </c>
      <c r="P587" s="10" t="e">
        <f t="shared" si="38"/>
        <v>#N/A</v>
      </c>
      <c r="Q587" s="11" t="e">
        <f t="shared" si="39"/>
        <v>#N/A</v>
      </c>
    </row>
    <row r="588" spans="1:17" ht="15" hidden="1" customHeight="1" x14ac:dyDescent="0.3">
      <c r="A588" s="5">
        <f>[1]Intermediate!A588</f>
        <v>0</v>
      </c>
      <c r="B588" s="6" t="e">
        <f>VLOOKUP($D588,'[1]Counties Systems Crosswalk'!C:E,3)</f>
        <v>#N/A</v>
      </c>
      <c r="C588" s="7" t="e">
        <f>VLOOKUP($A588,[1]Intermediate!A:T,3)</f>
        <v>#N/A</v>
      </c>
      <c r="D588" s="7" t="e">
        <f>VLOOKUP($C588,[1]Claims!A:B,2,FALSE)</f>
        <v>#N/A</v>
      </c>
      <c r="E588" t="e">
        <f>VLOOKUP($D588,'[1]Counties Systems Crosswalk'!C:D,2)</f>
        <v>#N/A</v>
      </c>
      <c r="F588" t="e">
        <f>VLOOKUP($A588,[1]Intermediate!A:T,5)</f>
        <v>#N/A</v>
      </c>
      <c r="G588" s="8" t="e">
        <f>VLOOKUP($A588,[1]Intermediate!A:T,10)</f>
        <v>#N/A</v>
      </c>
      <c r="H588" s="8" t="e">
        <f>VLOOKUP($A588,[1]Intermediate!A:T,10)*[1]Intermediate!Q588/100</f>
        <v>#N/A</v>
      </c>
      <c r="I588" s="8" t="e">
        <f>VLOOKUP($A588,[1]Intermediate!A:T,10)*[1]Intermediate!R588/100</f>
        <v>#N/A</v>
      </c>
      <c r="J588" s="8" t="e">
        <f>VLOOKUP($A588,[1]Intermediate!A:T,10)*[1]Intermediate!S588/100</f>
        <v>#N/A</v>
      </c>
      <c r="K588" t="str">
        <f t="shared" si="36"/>
        <v/>
      </c>
      <c r="L588" s="9" t="e">
        <f>VLOOKUP($A588,[1]Intermediate!A:T,2)</f>
        <v>#N/A</v>
      </c>
      <c r="M588" t="e">
        <f t="shared" si="37"/>
        <v>#N/A</v>
      </c>
      <c r="N588" s="10" t="e">
        <f t="shared" si="38"/>
        <v>#N/A</v>
      </c>
      <c r="O588" s="10" t="e">
        <f t="shared" si="38"/>
        <v>#N/A</v>
      </c>
      <c r="P588" s="10" t="e">
        <f t="shared" si="38"/>
        <v>#N/A</v>
      </c>
      <c r="Q588" s="11" t="e">
        <f t="shared" si="39"/>
        <v>#N/A</v>
      </c>
    </row>
    <row r="589" spans="1:17" ht="15" hidden="1" customHeight="1" x14ac:dyDescent="0.3">
      <c r="A589" s="5">
        <f>[1]Intermediate!A589</f>
        <v>0</v>
      </c>
      <c r="B589" s="6" t="e">
        <f>VLOOKUP($D589,'[1]Counties Systems Crosswalk'!C:E,3)</f>
        <v>#N/A</v>
      </c>
      <c r="C589" s="7" t="e">
        <f>VLOOKUP($A589,[1]Intermediate!A:T,3)</f>
        <v>#N/A</v>
      </c>
      <c r="D589" s="7" t="e">
        <f>VLOOKUP($C589,[1]Claims!A:B,2,FALSE)</f>
        <v>#N/A</v>
      </c>
      <c r="E589" t="e">
        <f>VLOOKUP($D589,'[1]Counties Systems Crosswalk'!C:D,2)</f>
        <v>#N/A</v>
      </c>
      <c r="F589" t="e">
        <f>VLOOKUP($A589,[1]Intermediate!A:T,5)</f>
        <v>#N/A</v>
      </c>
      <c r="G589" s="8" t="e">
        <f>VLOOKUP($A589,[1]Intermediate!A:T,10)</f>
        <v>#N/A</v>
      </c>
      <c r="H589" s="8" t="e">
        <f>VLOOKUP($A589,[1]Intermediate!A:T,10)*[1]Intermediate!Q589/100</f>
        <v>#N/A</v>
      </c>
      <c r="I589" s="8" t="e">
        <f>VLOOKUP($A589,[1]Intermediate!A:T,10)*[1]Intermediate!R589/100</f>
        <v>#N/A</v>
      </c>
      <c r="J589" s="8" t="e">
        <f>VLOOKUP($A589,[1]Intermediate!A:T,10)*[1]Intermediate!S589/100</f>
        <v>#N/A</v>
      </c>
      <c r="K589" t="str">
        <f t="shared" si="36"/>
        <v/>
      </c>
      <c r="L589" s="9" t="e">
        <f>VLOOKUP($A589,[1]Intermediate!A:T,2)</f>
        <v>#N/A</v>
      </c>
      <c r="M589" t="e">
        <f t="shared" si="37"/>
        <v>#N/A</v>
      </c>
      <c r="N589" s="10" t="e">
        <f t="shared" si="38"/>
        <v>#N/A</v>
      </c>
      <c r="O589" s="10" t="e">
        <f t="shared" si="38"/>
        <v>#N/A</v>
      </c>
      <c r="P589" s="10" t="e">
        <f t="shared" si="38"/>
        <v>#N/A</v>
      </c>
      <c r="Q589" s="11" t="e">
        <f t="shared" si="39"/>
        <v>#N/A</v>
      </c>
    </row>
    <row r="590" spans="1:17" ht="15" hidden="1" customHeight="1" x14ac:dyDescent="0.3">
      <c r="A590" s="5">
        <f>[1]Intermediate!A590</f>
        <v>0</v>
      </c>
      <c r="B590" s="6" t="e">
        <f>VLOOKUP($D590,'[1]Counties Systems Crosswalk'!C:E,3)</f>
        <v>#N/A</v>
      </c>
      <c r="C590" s="7" t="e">
        <f>VLOOKUP($A590,[1]Intermediate!A:T,3)</f>
        <v>#N/A</v>
      </c>
      <c r="D590" s="7" t="e">
        <f>VLOOKUP($C590,[1]Claims!A:B,2,FALSE)</f>
        <v>#N/A</v>
      </c>
      <c r="E590" t="e">
        <f>VLOOKUP($D590,'[1]Counties Systems Crosswalk'!C:D,2)</f>
        <v>#N/A</v>
      </c>
      <c r="F590" t="e">
        <f>VLOOKUP($A590,[1]Intermediate!A:T,5)</f>
        <v>#N/A</v>
      </c>
      <c r="G590" s="8" t="e">
        <f>VLOOKUP($A590,[1]Intermediate!A:T,10)</f>
        <v>#N/A</v>
      </c>
      <c r="H590" s="8" t="e">
        <f>VLOOKUP($A590,[1]Intermediate!A:T,10)*[1]Intermediate!Q590/100</f>
        <v>#N/A</v>
      </c>
      <c r="I590" s="8" t="e">
        <f>VLOOKUP($A590,[1]Intermediate!A:T,10)*[1]Intermediate!R590/100</f>
        <v>#N/A</v>
      </c>
      <c r="J590" s="8" t="e">
        <f>VLOOKUP($A590,[1]Intermediate!A:T,10)*[1]Intermediate!S590/100</f>
        <v>#N/A</v>
      </c>
      <c r="K590" t="str">
        <f t="shared" si="36"/>
        <v/>
      </c>
      <c r="L590" s="9" t="e">
        <f>VLOOKUP($A590,[1]Intermediate!A:T,2)</f>
        <v>#N/A</v>
      </c>
      <c r="M590" t="e">
        <f t="shared" si="37"/>
        <v>#N/A</v>
      </c>
      <c r="N590" s="10" t="e">
        <f t="shared" si="38"/>
        <v>#N/A</v>
      </c>
      <c r="O590" s="10" t="e">
        <f t="shared" si="38"/>
        <v>#N/A</v>
      </c>
      <c r="P590" s="10" t="e">
        <f t="shared" si="38"/>
        <v>#N/A</v>
      </c>
      <c r="Q590" s="11" t="e">
        <f t="shared" si="39"/>
        <v>#N/A</v>
      </c>
    </row>
    <row r="591" spans="1:17" ht="15" hidden="1" customHeight="1" x14ac:dyDescent="0.3">
      <c r="A591" s="5">
        <f>[1]Intermediate!A591</f>
        <v>0</v>
      </c>
      <c r="B591" s="6" t="e">
        <f>VLOOKUP($D591,'[1]Counties Systems Crosswalk'!C:E,3)</f>
        <v>#N/A</v>
      </c>
      <c r="C591" s="7" t="e">
        <f>VLOOKUP($A591,[1]Intermediate!A:T,3)</f>
        <v>#N/A</v>
      </c>
      <c r="D591" s="7" t="e">
        <f>VLOOKUP($C591,[1]Claims!A:B,2,FALSE)</f>
        <v>#N/A</v>
      </c>
      <c r="E591" t="e">
        <f>VLOOKUP($D591,'[1]Counties Systems Crosswalk'!C:D,2)</f>
        <v>#N/A</v>
      </c>
      <c r="F591" t="e">
        <f>VLOOKUP($A591,[1]Intermediate!A:T,5)</f>
        <v>#N/A</v>
      </c>
      <c r="G591" s="8" t="e">
        <f>VLOOKUP($A591,[1]Intermediate!A:T,10)</f>
        <v>#N/A</v>
      </c>
      <c r="H591" s="8" t="e">
        <f>VLOOKUP($A591,[1]Intermediate!A:T,10)*[1]Intermediate!Q591/100</f>
        <v>#N/A</v>
      </c>
      <c r="I591" s="8" t="e">
        <f>VLOOKUP($A591,[1]Intermediate!A:T,10)*[1]Intermediate!R591/100</f>
        <v>#N/A</v>
      </c>
      <c r="J591" s="8" t="e">
        <f>VLOOKUP($A591,[1]Intermediate!A:T,10)*[1]Intermediate!S591/100</f>
        <v>#N/A</v>
      </c>
      <c r="K591" t="str">
        <f t="shared" si="36"/>
        <v/>
      </c>
      <c r="L591" s="9" t="e">
        <f>VLOOKUP($A591,[1]Intermediate!A:T,2)</f>
        <v>#N/A</v>
      </c>
      <c r="M591" t="e">
        <f t="shared" si="37"/>
        <v>#N/A</v>
      </c>
      <c r="N591" s="10" t="e">
        <f t="shared" si="38"/>
        <v>#N/A</v>
      </c>
      <c r="O591" s="10" t="e">
        <f t="shared" si="38"/>
        <v>#N/A</v>
      </c>
      <c r="P591" s="10" t="e">
        <f t="shared" si="38"/>
        <v>#N/A</v>
      </c>
      <c r="Q591" s="11" t="e">
        <f t="shared" si="39"/>
        <v>#N/A</v>
      </c>
    </row>
    <row r="592" spans="1:17" ht="15" hidden="1" customHeight="1" x14ac:dyDescent="0.3">
      <c r="A592" s="5">
        <f>[1]Intermediate!A592</f>
        <v>0</v>
      </c>
      <c r="B592" s="6" t="e">
        <f>VLOOKUP($D592,'[1]Counties Systems Crosswalk'!C:E,3)</f>
        <v>#N/A</v>
      </c>
      <c r="C592" s="7" t="e">
        <f>VLOOKUP($A592,[1]Intermediate!A:T,3)</f>
        <v>#N/A</v>
      </c>
      <c r="D592" s="7" t="e">
        <f>VLOOKUP($C592,[1]Claims!A:B,2,FALSE)</f>
        <v>#N/A</v>
      </c>
      <c r="E592" t="e">
        <f>VLOOKUP($D592,'[1]Counties Systems Crosswalk'!C:D,2)</f>
        <v>#N/A</v>
      </c>
      <c r="F592" t="e">
        <f>VLOOKUP($A592,[1]Intermediate!A:T,5)</f>
        <v>#N/A</v>
      </c>
      <c r="G592" s="8" t="e">
        <f>VLOOKUP($A592,[1]Intermediate!A:T,10)</f>
        <v>#N/A</v>
      </c>
      <c r="H592" s="8" t="e">
        <f>VLOOKUP($A592,[1]Intermediate!A:T,10)*[1]Intermediate!Q592/100</f>
        <v>#N/A</v>
      </c>
      <c r="I592" s="8" t="e">
        <f>VLOOKUP($A592,[1]Intermediate!A:T,10)*[1]Intermediate!R592/100</f>
        <v>#N/A</v>
      </c>
      <c r="J592" s="8" t="e">
        <f>VLOOKUP($A592,[1]Intermediate!A:T,10)*[1]Intermediate!S592/100</f>
        <v>#N/A</v>
      </c>
      <c r="K592" t="str">
        <f t="shared" si="36"/>
        <v/>
      </c>
      <c r="L592" s="9" t="e">
        <f>VLOOKUP($A592,[1]Intermediate!A:T,2)</f>
        <v>#N/A</v>
      </c>
      <c r="M592" t="e">
        <f t="shared" si="37"/>
        <v>#N/A</v>
      </c>
      <c r="N592" s="10" t="e">
        <f t="shared" si="38"/>
        <v>#N/A</v>
      </c>
      <c r="O592" s="10" t="e">
        <f t="shared" si="38"/>
        <v>#N/A</v>
      </c>
      <c r="P592" s="10" t="e">
        <f t="shared" si="38"/>
        <v>#N/A</v>
      </c>
      <c r="Q592" s="11" t="e">
        <f t="shared" si="39"/>
        <v>#N/A</v>
      </c>
    </row>
    <row r="593" spans="1:17" ht="15" hidden="1" customHeight="1" x14ac:dyDescent="0.3">
      <c r="A593" s="5">
        <f>[1]Intermediate!A593</f>
        <v>0</v>
      </c>
      <c r="B593" s="6" t="e">
        <f>VLOOKUP($D593,'[1]Counties Systems Crosswalk'!C:E,3)</f>
        <v>#N/A</v>
      </c>
      <c r="C593" s="7" t="e">
        <f>VLOOKUP($A593,[1]Intermediate!A:T,3)</f>
        <v>#N/A</v>
      </c>
      <c r="D593" s="7" t="e">
        <f>VLOOKUP($C593,[1]Claims!A:B,2,FALSE)</f>
        <v>#N/A</v>
      </c>
      <c r="E593" t="e">
        <f>VLOOKUP($D593,'[1]Counties Systems Crosswalk'!C:D,2)</f>
        <v>#N/A</v>
      </c>
      <c r="F593" t="e">
        <f>VLOOKUP($A593,[1]Intermediate!A:T,5)</f>
        <v>#N/A</v>
      </c>
      <c r="G593" s="8" t="e">
        <f>VLOOKUP($A593,[1]Intermediate!A:T,10)</f>
        <v>#N/A</v>
      </c>
      <c r="H593" s="8" t="e">
        <f>VLOOKUP($A593,[1]Intermediate!A:T,10)*[1]Intermediate!Q593/100</f>
        <v>#N/A</v>
      </c>
      <c r="I593" s="8" t="e">
        <f>VLOOKUP($A593,[1]Intermediate!A:T,10)*[1]Intermediate!R593/100</f>
        <v>#N/A</v>
      </c>
      <c r="J593" s="8" t="e">
        <f>VLOOKUP($A593,[1]Intermediate!A:T,10)*[1]Intermediate!S593/100</f>
        <v>#N/A</v>
      </c>
      <c r="K593" t="str">
        <f t="shared" si="36"/>
        <v/>
      </c>
      <c r="L593" s="9" t="e">
        <f>VLOOKUP($A593,[1]Intermediate!A:T,2)</f>
        <v>#N/A</v>
      </c>
      <c r="M593" t="e">
        <f t="shared" si="37"/>
        <v>#N/A</v>
      </c>
      <c r="N593" s="10" t="e">
        <f t="shared" si="38"/>
        <v>#N/A</v>
      </c>
      <c r="O593" s="10" t="e">
        <f t="shared" si="38"/>
        <v>#N/A</v>
      </c>
      <c r="P593" s="10" t="e">
        <f t="shared" si="38"/>
        <v>#N/A</v>
      </c>
      <c r="Q593" s="11" t="e">
        <f t="shared" si="39"/>
        <v>#N/A</v>
      </c>
    </row>
    <row r="594" spans="1:17" ht="15" hidden="1" customHeight="1" x14ac:dyDescent="0.3">
      <c r="A594" s="5">
        <f>[1]Intermediate!A594</f>
        <v>0</v>
      </c>
      <c r="B594" s="6" t="e">
        <f>VLOOKUP($D594,'[1]Counties Systems Crosswalk'!C:E,3)</f>
        <v>#N/A</v>
      </c>
      <c r="C594" s="7" t="e">
        <f>VLOOKUP($A594,[1]Intermediate!A:T,3)</f>
        <v>#N/A</v>
      </c>
      <c r="D594" s="7" t="e">
        <f>VLOOKUP($C594,[1]Claims!A:B,2,FALSE)</f>
        <v>#N/A</v>
      </c>
      <c r="E594" t="e">
        <f>VLOOKUP($D594,'[1]Counties Systems Crosswalk'!C:D,2)</f>
        <v>#N/A</v>
      </c>
      <c r="F594" t="e">
        <f>VLOOKUP($A594,[1]Intermediate!A:T,5)</f>
        <v>#N/A</v>
      </c>
      <c r="G594" s="8" t="e">
        <f>VLOOKUP($A594,[1]Intermediate!A:T,10)</f>
        <v>#N/A</v>
      </c>
      <c r="H594" s="8" t="e">
        <f>VLOOKUP($A594,[1]Intermediate!A:T,10)*[1]Intermediate!Q594/100</f>
        <v>#N/A</v>
      </c>
      <c r="I594" s="8" t="e">
        <f>VLOOKUP($A594,[1]Intermediate!A:T,10)*[1]Intermediate!R594/100</f>
        <v>#N/A</v>
      </c>
      <c r="J594" s="8" t="e">
        <f>VLOOKUP($A594,[1]Intermediate!A:T,10)*[1]Intermediate!S594/100</f>
        <v>#N/A</v>
      </c>
      <c r="K594" t="str">
        <f t="shared" si="36"/>
        <v/>
      </c>
      <c r="L594" s="9" t="e">
        <f>VLOOKUP($A594,[1]Intermediate!A:T,2)</f>
        <v>#N/A</v>
      </c>
      <c r="M594" t="e">
        <f t="shared" si="37"/>
        <v>#N/A</v>
      </c>
      <c r="N594" s="10" t="e">
        <f t="shared" si="38"/>
        <v>#N/A</v>
      </c>
      <c r="O594" s="10" t="e">
        <f t="shared" si="38"/>
        <v>#N/A</v>
      </c>
      <c r="P594" s="10" t="e">
        <f t="shared" si="38"/>
        <v>#N/A</v>
      </c>
      <c r="Q594" s="11" t="e">
        <f t="shared" si="39"/>
        <v>#N/A</v>
      </c>
    </row>
    <row r="595" spans="1:17" ht="15" hidden="1" customHeight="1" x14ac:dyDescent="0.3">
      <c r="A595" s="5">
        <f>[1]Intermediate!A595</f>
        <v>0</v>
      </c>
      <c r="B595" s="6" t="e">
        <f>VLOOKUP($D595,'[1]Counties Systems Crosswalk'!C:E,3)</f>
        <v>#N/A</v>
      </c>
      <c r="C595" s="7" t="e">
        <f>VLOOKUP($A595,[1]Intermediate!A:T,3)</f>
        <v>#N/A</v>
      </c>
      <c r="D595" s="7" t="e">
        <f>VLOOKUP($C595,[1]Claims!A:B,2,FALSE)</f>
        <v>#N/A</v>
      </c>
      <c r="E595" t="e">
        <f>VLOOKUP($D595,'[1]Counties Systems Crosswalk'!C:D,2)</f>
        <v>#N/A</v>
      </c>
      <c r="F595" t="e">
        <f>VLOOKUP($A595,[1]Intermediate!A:T,5)</f>
        <v>#N/A</v>
      </c>
      <c r="G595" s="8" t="e">
        <f>VLOOKUP($A595,[1]Intermediate!A:T,10)</f>
        <v>#N/A</v>
      </c>
      <c r="H595" s="8" t="e">
        <f>VLOOKUP($A595,[1]Intermediate!A:T,10)*[1]Intermediate!Q595/100</f>
        <v>#N/A</v>
      </c>
      <c r="I595" s="8" t="e">
        <f>VLOOKUP($A595,[1]Intermediate!A:T,10)*[1]Intermediate!R595/100</f>
        <v>#N/A</v>
      </c>
      <c r="J595" s="8" t="e">
        <f>VLOOKUP($A595,[1]Intermediate!A:T,10)*[1]Intermediate!S595/100</f>
        <v>#N/A</v>
      </c>
      <c r="K595" t="str">
        <f t="shared" si="36"/>
        <v/>
      </c>
      <c r="L595" s="9" t="e">
        <f>VLOOKUP($A595,[1]Intermediate!A:T,2)</f>
        <v>#N/A</v>
      </c>
      <c r="M595" t="e">
        <f t="shared" si="37"/>
        <v>#N/A</v>
      </c>
      <c r="N595" s="10" t="e">
        <f t="shared" si="38"/>
        <v>#N/A</v>
      </c>
      <c r="O595" s="10" t="e">
        <f t="shared" si="38"/>
        <v>#N/A</v>
      </c>
      <c r="P595" s="10" t="e">
        <f t="shared" si="38"/>
        <v>#N/A</v>
      </c>
      <c r="Q595" s="11" t="e">
        <f t="shared" si="39"/>
        <v>#N/A</v>
      </c>
    </row>
    <row r="596" spans="1:17" ht="15" hidden="1" customHeight="1" x14ac:dyDescent="0.3">
      <c r="A596" s="5">
        <f>[1]Intermediate!A596</f>
        <v>0</v>
      </c>
      <c r="B596" s="6" t="e">
        <f>VLOOKUP($D596,'[1]Counties Systems Crosswalk'!C:E,3)</f>
        <v>#N/A</v>
      </c>
      <c r="C596" s="7" t="e">
        <f>VLOOKUP($A596,[1]Intermediate!A:T,3)</f>
        <v>#N/A</v>
      </c>
      <c r="D596" s="7" t="e">
        <f>VLOOKUP($C596,[1]Claims!A:B,2,FALSE)</f>
        <v>#N/A</v>
      </c>
      <c r="E596" t="e">
        <f>VLOOKUP($D596,'[1]Counties Systems Crosswalk'!C:D,2)</f>
        <v>#N/A</v>
      </c>
      <c r="F596" t="e">
        <f>VLOOKUP($A596,[1]Intermediate!A:T,5)</f>
        <v>#N/A</v>
      </c>
      <c r="G596" s="8" t="e">
        <f>VLOOKUP($A596,[1]Intermediate!A:T,10)</f>
        <v>#N/A</v>
      </c>
      <c r="H596" s="8" t="e">
        <f>VLOOKUP($A596,[1]Intermediate!A:T,10)*[1]Intermediate!Q596/100</f>
        <v>#N/A</v>
      </c>
      <c r="I596" s="8" t="e">
        <f>VLOOKUP($A596,[1]Intermediate!A:T,10)*[1]Intermediate!R596/100</f>
        <v>#N/A</v>
      </c>
      <c r="J596" s="8" t="e">
        <f>VLOOKUP($A596,[1]Intermediate!A:T,10)*[1]Intermediate!S596/100</f>
        <v>#N/A</v>
      </c>
      <c r="K596" t="str">
        <f t="shared" si="36"/>
        <v/>
      </c>
      <c r="L596" s="9" t="e">
        <f>VLOOKUP($A596,[1]Intermediate!A:T,2)</f>
        <v>#N/A</v>
      </c>
      <c r="M596" t="e">
        <f t="shared" si="37"/>
        <v>#N/A</v>
      </c>
      <c r="N596" s="10" t="e">
        <f t="shared" si="38"/>
        <v>#N/A</v>
      </c>
      <c r="O596" s="10" t="e">
        <f t="shared" si="38"/>
        <v>#N/A</v>
      </c>
      <c r="P596" s="10" t="e">
        <f t="shared" si="38"/>
        <v>#N/A</v>
      </c>
      <c r="Q596" s="11" t="e">
        <f t="shared" si="39"/>
        <v>#N/A</v>
      </c>
    </row>
    <row r="597" spans="1:17" ht="15" hidden="1" customHeight="1" x14ac:dyDescent="0.3">
      <c r="A597" s="5">
        <f>[1]Intermediate!A597</f>
        <v>0</v>
      </c>
      <c r="B597" s="6" t="e">
        <f>VLOOKUP($D597,'[1]Counties Systems Crosswalk'!C:E,3)</f>
        <v>#N/A</v>
      </c>
      <c r="C597" s="7" t="e">
        <f>VLOOKUP($A597,[1]Intermediate!A:T,3)</f>
        <v>#N/A</v>
      </c>
      <c r="D597" s="7" t="e">
        <f>VLOOKUP($C597,[1]Claims!A:B,2,FALSE)</f>
        <v>#N/A</v>
      </c>
      <c r="E597" t="e">
        <f>VLOOKUP($D597,'[1]Counties Systems Crosswalk'!C:D,2)</f>
        <v>#N/A</v>
      </c>
      <c r="F597" t="e">
        <f>VLOOKUP($A597,[1]Intermediate!A:T,5)</f>
        <v>#N/A</v>
      </c>
      <c r="G597" s="8" t="e">
        <f>VLOOKUP($A597,[1]Intermediate!A:T,10)</f>
        <v>#N/A</v>
      </c>
      <c r="H597" s="8" t="e">
        <f>VLOOKUP($A597,[1]Intermediate!A:T,10)*[1]Intermediate!Q597/100</f>
        <v>#N/A</v>
      </c>
      <c r="I597" s="8" t="e">
        <f>VLOOKUP($A597,[1]Intermediate!A:T,10)*[1]Intermediate!R597/100</f>
        <v>#N/A</v>
      </c>
      <c r="J597" s="8" t="e">
        <f>VLOOKUP($A597,[1]Intermediate!A:T,10)*[1]Intermediate!S597/100</f>
        <v>#N/A</v>
      </c>
      <c r="K597" t="str">
        <f t="shared" si="36"/>
        <v/>
      </c>
      <c r="L597" s="9" t="e">
        <f>VLOOKUP($A597,[1]Intermediate!A:T,2)</f>
        <v>#N/A</v>
      </c>
      <c r="M597" t="e">
        <f t="shared" si="37"/>
        <v>#N/A</v>
      </c>
      <c r="N597" s="10" t="e">
        <f t="shared" si="38"/>
        <v>#N/A</v>
      </c>
      <c r="O597" s="10" t="e">
        <f t="shared" si="38"/>
        <v>#N/A</v>
      </c>
      <c r="P597" s="10" t="e">
        <f t="shared" si="38"/>
        <v>#N/A</v>
      </c>
      <c r="Q597" s="11" t="e">
        <f t="shared" si="39"/>
        <v>#N/A</v>
      </c>
    </row>
    <row r="598" spans="1:17" ht="15" hidden="1" customHeight="1" x14ac:dyDescent="0.3">
      <c r="A598" s="5">
        <f>[1]Intermediate!A598</f>
        <v>0</v>
      </c>
      <c r="B598" s="6" t="e">
        <f>VLOOKUP($D598,'[1]Counties Systems Crosswalk'!C:E,3)</f>
        <v>#N/A</v>
      </c>
      <c r="C598" s="7" t="e">
        <f>VLOOKUP($A598,[1]Intermediate!A:T,3)</f>
        <v>#N/A</v>
      </c>
      <c r="D598" s="7" t="e">
        <f>VLOOKUP($C598,[1]Claims!A:B,2,FALSE)</f>
        <v>#N/A</v>
      </c>
      <c r="E598" t="e">
        <f>VLOOKUP($D598,'[1]Counties Systems Crosswalk'!C:D,2)</f>
        <v>#N/A</v>
      </c>
      <c r="F598" t="e">
        <f>VLOOKUP($A598,[1]Intermediate!A:T,5)</f>
        <v>#N/A</v>
      </c>
      <c r="G598" s="8" t="e">
        <f>VLOOKUP($A598,[1]Intermediate!A:T,10)</f>
        <v>#N/A</v>
      </c>
      <c r="H598" s="8" t="e">
        <f>VLOOKUP($A598,[1]Intermediate!A:T,10)*[1]Intermediate!Q598/100</f>
        <v>#N/A</v>
      </c>
      <c r="I598" s="8" t="e">
        <f>VLOOKUP($A598,[1]Intermediate!A:T,10)*[1]Intermediate!R598/100</f>
        <v>#N/A</v>
      </c>
      <c r="J598" s="8" t="e">
        <f>VLOOKUP($A598,[1]Intermediate!A:T,10)*[1]Intermediate!S598/100</f>
        <v>#N/A</v>
      </c>
      <c r="K598" t="str">
        <f t="shared" si="36"/>
        <v/>
      </c>
      <c r="L598" s="9" t="e">
        <f>VLOOKUP($A598,[1]Intermediate!A:T,2)</f>
        <v>#N/A</v>
      </c>
      <c r="M598" t="e">
        <f t="shared" si="37"/>
        <v>#N/A</v>
      </c>
      <c r="N598" s="10" t="e">
        <f t="shared" si="38"/>
        <v>#N/A</v>
      </c>
      <c r="O598" s="10" t="e">
        <f t="shared" si="38"/>
        <v>#N/A</v>
      </c>
      <c r="P598" s="10" t="e">
        <f t="shared" si="38"/>
        <v>#N/A</v>
      </c>
      <c r="Q598" s="11" t="e">
        <f t="shared" si="39"/>
        <v>#N/A</v>
      </c>
    </row>
    <row r="599" spans="1:17" ht="15" hidden="1" customHeight="1" x14ac:dyDescent="0.3">
      <c r="A599" s="5">
        <f>[1]Intermediate!A599</f>
        <v>0</v>
      </c>
      <c r="B599" s="6" t="e">
        <f>VLOOKUP($D599,'[1]Counties Systems Crosswalk'!C:E,3)</f>
        <v>#N/A</v>
      </c>
      <c r="C599" s="7" t="e">
        <f>VLOOKUP($A599,[1]Intermediate!A:T,3)</f>
        <v>#N/A</v>
      </c>
      <c r="D599" s="7" t="e">
        <f>VLOOKUP($C599,[1]Claims!A:B,2,FALSE)</f>
        <v>#N/A</v>
      </c>
      <c r="E599" t="e">
        <f>VLOOKUP($D599,'[1]Counties Systems Crosswalk'!C:D,2)</f>
        <v>#N/A</v>
      </c>
      <c r="F599" t="e">
        <f>VLOOKUP($A599,[1]Intermediate!A:T,5)</f>
        <v>#N/A</v>
      </c>
      <c r="G599" s="8" t="e">
        <f>VLOOKUP($A599,[1]Intermediate!A:T,10)</f>
        <v>#N/A</v>
      </c>
      <c r="H599" s="8" t="e">
        <f>VLOOKUP($A599,[1]Intermediate!A:T,10)*[1]Intermediate!Q599/100</f>
        <v>#N/A</v>
      </c>
      <c r="I599" s="8" t="e">
        <f>VLOOKUP($A599,[1]Intermediate!A:T,10)*[1]Intermediate!R599/100</f>
        <v>#N/A</v>
      </c>
      <c r="J599" s="8" t="e">
        <f>VLOOKUP($A599,[1]Intermediate!A:T,10)*[1]Intermediate!S599/100</f>
        <v>#N/A</v>
      </c>
      <c r="K599" t="str">
        <f t="shared" si="36"/>
        <v/>
      </c>
      <c r="L599" s="9" t="e">
        <f>VLOOKUP($A599,[1]Intermediate!A:T,2)</f>
        <v>#N/A</v>
      </c>
      <c r="M599" t="e">
        <f t="shared" si="37"/>
        <v>#N/A</v>
      </c>
      <c r="N599" s="10" t="e">
        <f t="shared" si="38"/>
        <v>#N/A</v>
      </c>
      <c r="O599" s="10" t="e">
        <f t="shared" si="38"/>
        <v>#N/A</v>
      </c>
      <c r="P599" s="10" t="e">
        <f t="shared" si="38"/>
        <v>#N/A</v>
      </c>
      <c r="Q599" s="11" t="e">
        <f t="shared" si="39"/>
        <v>#N/A</v>
      </c>
    </row>
    <row r="600" spans="1:17" ht="15" hidden="1" customHeight="1" x14ac:dyDescent="0.3">
      <c r="A600" s="5">
        <f>[1]Intermediate!A600</f>
        <v>0</v>
      </c>
      <c r="B600" s="6" t="e">
        <f>VLOOKUP($D600,'[1]Counties Systems Crosswalk'!C:E,3)</f>
        <v>#N/A</v>
      </c>
      <c r="C600" s="7" t="e">
        <f>VLOOKUP($A600,[1]Intermediate!A:T,3)</f>
        <v>#N/A</v>
      </c>
      <c r="D600" s="7" t="e">
        <f>VLOOKUP($C600,[1]Claims!A:B,2,FALSE)</f>
        <v>#N/A</v>
      </c>
      <c r="E600" t="e">
        <f>VLOOKUP($D600,'[1]Counties Systems Crosswalk'!C:D,2)</f>
        <v>#N/A</v>
      </c>
      <c r="F600" t="e">
        <f>VLOOKUP($A600,[1]Intermediate!A:T,5)</f>
        <v>#N/A</v>
      </c>
      <c r="G600" s="8" t="e">
        <f>VLOOKUP($A600,[1]Intermediate!A:T,10)</f>
        <v>#N/A</v>
      </c>
      <c r="H600" s="8" t="e">
        <f>VLOOKUP($A600,[1]Intermediate!A:T,10)*[1]Intermediate!Q600/100</f>
        <v>#N/A</v>
      </c>
      <c r="I600" s="8" t="e">
        <f>VLOOKUP($A600,[1]Intermediate!A:T,10)*[1]Intermediate!R600/100</f>
        <v>#N/A</v>
      </c>
      <c r="J600" s="8" t="e">
        <f>VLOOKUP($A600,[1]Intermediate!A:T,10)*[1]Intermediate!S600/100</f>
        <v>#N/A</v>
      </c>
      <c r="K600" t="str">
        <f t="shared" si="36"/>
        <v/>
      </c>
      <c r="L600" s="9" t="e">
        <f>VLOOKUP($A600,[1]Intermediate!A:T,2)</f>
        <v>#N/A</v>
      </c>
      <c r="M600" t="e">
        <f t="shared" si="37"/>
        <v>#N/A</v>
      </c>
      <c r="N600" s="10" t="e">
        <f t="shared" si="38"/>
        <v>#N/A</v>
      </c>
      <c r="O600" s="10" t="e">
        <f t="shared" si="38"/>
        <v>#N/A</v>
      </c>
      <c r="P600" s="10" t="e">
        <f t="shared" si="38"/>
        <v>#N/A</v>
      </c>
      <c r="Q600" s="11" t="e">
        <f t="shared" si="39"/>
        <v>#N/A</v>
      </c>
    </row>
    <row r="601" spans="1:17" ht="15" hidden="1" customHeight="1" x14ac:dyDescent="0.3">
      <c r="A601" s="5">
        <f>[1]Intermediate!A601</f>
        <v>0</v>
      </c>
      <c r="B601" s="6" t="e">
        <f>VLOOKUP($D601,'[1]Counties Systems Crosswalk'!C:E,3)</f>
        <v>#N/A</v>
      </c>
      <c r="C601" s="7" t="e">
        <f>VLOOKUP($A601,[1]Intermediate!A:T,3)</f>
        <v>#N/A</v>
      </c>
      <c r="D601" s="7" t="e">
        <f>VLOOKUP($C601,[1]Claims!A:B,2,FALSE)</f>
        <v>#N/A</v>
      </c>
      <c r="E601" t="e">
        <f>VLOOKUP($D601,'[1]Counties Systems Crosswalk'!C:D,2)</f>
        <v>#N/A</v>
      </c>
      <c r="F601" t="e">
        <f>VLOOKUP($A601,[1]Intermediate!A:T,5)</f>
        <v>#N/A</v>
      </c>
      <c r="G601" s="8" t="e">
        <f>VLOOKUP($A601,[1]Intermediate!A:T,10)</f>
        <v>#N/A</v>
      </c>
      <c r="H601" s="8" t="e">
        <f>VLOOKUP($A601,[1]Intermediate!A:T,10)*[1]Intermediate!Q601/100</f>
        <v>#N/A</v>
      </c>
      <c r="I601" s="8" t="e">
        <f>VLOOKUP($A601,[1]Intermediate!A:T,10)*[1]Intermediate!R601/100</f>
        <v>#N/A</v>
      </c>
      <c r="J601" s="8" t="e">
        <f>VLOOKUP($A601,[1]Intermediate!A:T,10)*[1]Intermediate!S601/100</f>
        <v>#N/A</v>
      </c>
      <c r="K601" t="str">
        <f t="shared" si="36"/>
        <v/>
      </c>
      <c r="L601" s="9" t="e">
        <f>VLOOKUP($A601,[1]Intermediate!A:T,2)</f>
        <v>#N/A</v>
      </c>
      <c r="M601" t="e">
        <f t="shared" si="37"/>
        <v>#N/A</v>
      </c>
      <c r="N601" s="10" t="e">
        <f t="shared" si="38"/>
        <v>#N/A</v>
      </c>
      <c r="O601" s="10" t="e">
        <f t="shared" si="38"/>
        <v>#N/A</v>
      </c>
      <c r="P601" s="10" t="e">
        <f t="shared" si="38"/>
        <v>#N/A</v>
      </c>
      <c r="Q601" s="11" t="e">
        <f t="shared" si="39"/>
        <v>#N/A</v>
      </c>
    </row>
    <row r="602" spans="1:17" ht="15" hidden="1" customHeight="1" x14ac:dyDescent="0.3">
      <c r="A602" s="5">
        <f>[1]Intermediate!A602</f>
        <v>0</v>
      </c>
      <c r="B602" s="6" t="e">
        <f>VLOOKUP($D602,'[1]Counties Systems Crosswalk'!C:E,3)</f>
        <v>#N/A</v>
      </c>
      <c r="C602" s="7" t="e">
        <f>VLOOKUP($A602,[1]Intermediate!A:T,3)</f>
        <v>#N/A</v>
      </c>
      <c r="D602" s="7" t="e">
        <f>VLOOKUP($C602,[1]Claims!A:B,2,FALSE)</f>
        <v>#N/A</v>
      </c>
      <c r="E602" t="e">
        <f>VLOOKUP($D602,'[1]Counties Systems Crosswalk'!C:D,2)</f>
        <v>#N/A</v>
      </c>
      <c r="F602" t="e">
        <f>VLOOKUP($A602,[1]Intermediate!A:T,5)</f>
        <v>#N/A</v>
      </c>
      <c r="G602" s="8" t="e">
        <f>VLOOKUP($A602,[1]Intermediate!A:T,10)</f>
        <v>#N/A</v>
      </c>
      <c r="H602" s="8" t="e">
        <f>VLOOKUP($A602,[1]Intermediate!A:T,10)*[1]Intermediate!Q602/100</f>
        <v>#N/A</v>
      </c>
      <c r="I602" s="8" t="e">
        <f>VLOOKUP($A602,[1]Intermediate!A:T,10)*[1]Intermediate!R602/100</f>
        <v>#N/A</v>
      </c>
      <c r="J602" s="8" t="e">
        <f>VLOOKUP($A602,[1]Intermediate!A:T,10)*[1]Intermediate!S602/100</f>
        <v>#N/A</v>
      </c>
      <c r="K602" t="str">
        <f t="shared" si="36"/>
        <v/>
      </c>
      <c r="L602" s="9" t="e">
        <f>VLOOKUP($A602,[1]Intermediate!A:T,2)</f>
        <v>#N/A</v>
      </c>
      <c r="M602" t="e">
        <f t="shared" si="37"/>
        <v>#N/A</v>
      </c>
      <c r="N602" s="10" t="e">
        <f t="shared" si="38"/>
        <v>#N/A</v>
      </c>
      <c r="O602" s="10" t="e">
        <f t="shared" si="38"/>
        <v>#N/A</v>
      </c>
      <c r="P602" s="10" t="e">
        <f t="shared" si="38"/>
        <v>#N/A</v>
      </c>
      <c r="Q602" s="11" t="e">
        <f t="shared" si="39"/>
        <v>#N/A</v>
      </c>
    </row>
    <row r="603" spans="1:17" ht="15" hidden="1" customHeight="1" x14ac:dyDescent="0.3">
      <c r="A603" s="5">
        <f>[1]Intermediate!A603</f>
        <v>0</v>
      </c>
      <c r="B603" s="6" t="e">
        <f>VLOOKUP($D603,'[1]Counties Systems Crosswalk'!C:E,3)</f>
        <v>#N/A</v>
      </c>
      <c r="C603" s="7" t="e">
        <f>VLOOKUP($A603,[1]Intermediate!A:T,3)</f>
        <v>#N/A</v>
      </c>
      <c r="D603" s="7" t="e">
        <f>VLOOKUP($C603,[1]Claims!A:B,2,FALSE)</f>
        <v>#N/A</v>
      </c>
      <c r="E603" t="e">
        <f>VLOOKUP($D603,'[1]Counties Systems Crosswalk'!C:D,2)</f>
        <v>#N/A</v>
      </c>
      <c r="F603" t="e">
        <f>VLOOKUP($A603,[1]Intermediate!A:T,5)</f>
        <v>#N/A</v>
      </c>
      <c r="G603" s="8" t="e">
        <f>VLOOKUP($A603,[1]Intermediate!A:T,10)</f>
        <v>#N/A</v>
      </c>
      <c r="H603" s="8" t="e">
        <f>VLOOKUP($A603,[1]Intermediate!A:T,10)*[1]Intermediate!Q603/100</f>
        <v>#N/A</v>
      </c>
      <c r="I603" s="8" t="e">
        <f>VLOOKUP($A603,[1]Intermediate!A:T,10)*[1]Intermediate!R603/100</f>
        <v>#N/A</v>
      </c>
      <c r="J603" s="8" t="e">
        <f>VLOOKUP($A603,[1]Intermediate!A:T,10)*[1]Intermediate!S603/100</f>
        <v>#N/A</v>
      </c>
      <c r="K603" t="str">
        <f t="shared" si="36"/>
        <v/>
      </c>
      <c r="L603" s="9" t="e">
        <f>VLOOKUP($A603,[1]Intermediate!A:T,2)</f>
        <v>#N/A</v>
      </c>
      <c r="M603" t="e">
        <f t="shared" si="37"/>
        <v>#N/A</v>
      </c>
      <c r="N603" s="10" t="e">
        <f t="shared" si="38"/>
        <v>#N/A</v>
      </c>
      <c r="O603" s="10" t="e">
        <f t="shared" si="38"/>
        <v>#N/A</v>
      </c>
      <c r="P603" s="10" t="e">
        <f t="shared" si="38"/>
        <v>#N/A</v>
      </c>
      <c r="Q603" s="11" t="e">
        <f t="shared" si="39"/>
        <v>#N/A</v>
      </c>
    </row>
    <row r="604" spans="1:17" ht="15" hidden="1" customHeight="1" x14ac:dyDescent="0.3">
      <c r="A604" s="5">
        <f>[1]Intermediate!A604</f>
        <v>0</v>
      </c>
      <c r="B604" s="6" t="e">
        <f>VLOOKUP($D604,'[1]Counties Systems Crosswalk'!C:E,3)</f>
        <v>#N/A</v>
      </c>
      <c r="C604" s="7" t="e">
        <f>VLOOKUP($A604,[1]Intermediate!A:T,3)</f>
        <v>#N/A</v>
      </c>
      <c r="D604" s="7" t="e">
        <f>VLOOKUP($C604,[1]Claims!A:B,2,FALSE)</f>
        <v>#N/A</v>
      </c>
      <c r="E604" t="e">
        <f>VLOOKUP($D604,'[1]Counties Systems Crosswalk'!C:D,2)</f>
        <v>#N/A</v>
      </c>
      <c r="F604" t="e">
        <f>VLOOKUP($A604,[1]Intermediate!A:T,5)</f>
        <v>#N/A</v>
      </c>
      <c r="G604" s="8" t="e">
        <f>VLOOKUP($A604,[1]Intermediate!A:T,10)</f>
        <v>#N/A</v>
      </c>
      <c r="H604" s="8" t="e">
        <f>VLOOKUP($A604,[1]Intermediate!A:T,10)*[1]Intermediate!Q604/100</f>
        <v>#N/A</v>
      </c>
      <c r="I604" s="8" t="e">
        <f>VLOOKUP($A604,[1]Intermediate!A:T,10)*[1]Intermediate!R604/100</f>
        <v>#N/A</v>
      </c>
      <c r="J604" s="8" t="e">
        <f>VLOOKUP($A604,[1]Intermediate!A:T,10)*[1]Intermediate!S604/100</f>
        <v>#N/A</v>
      </c>
      <c r="K604" t="str">
        <f t="shared" si="36"/>
        <v/>
      </c>
      <c r="L604" s="9" t="e">
        <f>VLOOKUP($A604,[1]Intermediate!A:T,2)</f>
        <v>#N/A</v>
      </c>
      <c r="M604" t="e">
        <f t="shared" si="37"/>
        <v>#N/A</v>
      </c>
      <c r="N604" s="10" t="e">
        <f t="shared" si="38"/>
        <v>#N/A</v>
      </c>
      <c r="O604" s="10" t="e">
        <f t="shared" si="38"/>
        <v>#N/A</v>
      </c>
      <c r="P604" s="10" t="e">
        <f t="shared" si="38"/>
        <v>#N/A</v>
      </c>
      <c r="Q604" s="11" t="e">
        <f t="shared" si="39"/>
        <v>#N/A</v>
      </c>
    </row>
    <row r="605" spans="1:17" ht="15" hidden="1" customHeight="1" x14ac:dyDescent="0.3">
      <c r="A605" s="5">
        <f>[1]Intermediate!A605</f>
        <v>0</v>
      </c>
      <c r="B605" s="6" t="e">
        <f>VLOOKUP($D605,'[1]Counties Systems Crosswalk'!C:E,3)</f>
        <v>#N/A</v>
      </c>
      <c r="C605" s="7" t="e">
        <f>VLOOKUP($A605,[1]Intermediate!A:T,3)</f>
        <v>#N/A</v>
      </c>
      <c r="D605" s="7" t="e">
        <f>VLOOKUP($C605,[1]Claims!A:B,2,FALSE)</f>
        <v>#N/A</v>
      </c>
      <c r="E605" t="e">
        <f>VLOOKUP($D605,'[1]Counties Systems Crosswalk'!C:D,2)</f>
        <v>#N/A</v>
      </c>
      <c r="F605" t="e">
        <f>VLOOKUP($A605,[1]Intermediate!A:T,5)</f>
        <v>#N/A</v>
      </c>
      <c r="G605" s="8" t="e">
        <f>VLOOKUP($A605,[1]Intermediate!A:T,10)</f>
        <v>#N/A</v>
      </c>
      <c r="H605" s="8" t="e">
        <f>VLOOKUP($A605,[1]Intermediate!A:T,10)*[1]Intermediate!Q605/100</f>
        <v>#N/A</v>
      </c>
      <c r="I605" s="8" t="e">
        <f>VLOOKUP($A605,[1]Intermediate!A:T,10)*[1]Intermediate!R605/100</f>
        <v>#N/A</v>
      </c>
      <c r="J605" s="8" t="e">
        <f>VLOOKUP($A605,[1]Intermediate!A:T,10)*[1]Intermediate!S605/100</f>
        <v>#N/A</v>
      </c>
      <c r="K605" t="str">
        <f t="shared" si="36"/>
        <v/>
      </c>
      <c r="L605" s="9" t="e">
        <f>VLOOKUP($A605,[1]Intermediate!A:T,2)</f>
        <v>#N/A</v>
      </c>
      <c r="M605" t="e">
        <f t="shared" si="37"/>
        <v>#N/A</v>
      </c>
      <c r="N605" s="10" t="e">
        <f t="shared" si="38"/>
        <v>#N/A</v>
      </c>
      <c r="O605" s="10" t="e">
        <f t="shared" si="38"/>
        <v>#N/A</v>
      </c>
      <c r="P605" s="10" t="e">
        <f t="shared" si="38"/>
        <v>#N/A</v>
      </c>
      <c r="Q605" s="11" t="e">
        <f t="shared" si="39"/>
        <v>#N/A</v>
      </c>
    </row>
    <row r="606" spans="1:17" ht="15" hidden="1" customHeight="1" x14ac:dyDescent="0.3">
      <c r="A606" s="5">
        <f>[1]Intermediate!A606</f>
        <v>0</v>
      </c>
      <c r="B606" s="6" t="e">
        <f>VLOOKUP($D606,'[1]Counties Systems Crosswalk'!C:E,3)</f>
        <v>#N/A</v>
      </c>
      <c r="C606" s="7" t="e">
        <f>VLOOKUP($A606,[1]Intermediate!A:T,3)</f>
        <v>#N/A</v>
      </c>
      <c r="D606" s="7" t="e">
        <f>VLOOKUP($C606,[1]Claims!A:B,2,FALSE)</f>
        <v>#N/A</v>
      </c>
      <c r="E606" t="e">
        <f>VLOOKUP($D606,'[1]Counties Systems Crosswalk'!C:D,2)</f>
        <v>#N/A</v>
      </c>
      <c r="F606" t="e">
        <f>VLOOKUP($A606,[1]Intermediate!A:T,5)</f>
        <v>#N/A</v>
      </c>
      <c r="G606" s="8" t="e">
        <f>VLOOKUP($A606,[1]Intermediate!A:T,10)</f>
        <v>#N/A</v>
      </c>
      <c r="H606" s="8" t="e">
        <f>VLOOKUP($A606,[1]Intermediate!A:T,10)*[1]Intermediate!Q606/100</f>
        <v>#N/A</v>
      </c>
      <c r="I606" s="8" t="e">
        <f>VLOOKUP($A606,[1]Intermediate!A:T,10)*[1]Intermediate!R606/100</f>
        <v>#N/A</v>
      </c>
      <c r="J606" s="8" t="e">
        <f>VLOOKUP($A606,[1]Intermediate!A:T,10)*[1]Intermediate!S606/100</f>
        <v>#N/A</v>
      </c>
      <c r="K606" t="str">
        <f t="shared" si="36"/>
        <v/>
      </c>
      <c r="L606" s="9" t="e">
        <f>VLOOKUP($A606,[1]Intermediate!A:T,2)</f>
        <v>#N/A</v>
      </c>
      <c r="M606" t="e">
        <f t="shared" si="37"/>
        <v>#N/A</v>
      </c>
      <c r="N606" s="10" t="e">
        <f t="shared" si="38"/>
        <v>#N/A</v>
      </c>
      <c r="O606" s="10" t="e">
        <f t="shared" si="38"/>
        <v>#N/A</v>
      </c>
      <c r="P606" s="10" t="e">
        <f t="shared" si="38"/>
        <v>#N/A</v>
      </c>
      <c r="Q606" s="11" t="e">
        <f t="shared" si="39"/>
        <v>#N/A</v>
      </c>
    </row>
    <row r="607" spans="1:17" ht="15" hidden="1" customHeight="1" x14ac:dyDescent="0.3">
      <c r="A607" s="5">
        <f>[1]Intermediate!A607</f>
        <v>0</v>
      </c>
      <c r="B607" s="6" t="e">
        <f>VLOOKUP($D607,'[1]Counties Systems Crosswalk'!C:E,3)</f>
        <v>#N/A</v>
      </c>
      <c r="C607" s="7" t="e">
        <f>VLOOKUP($A607,[1]Intermediate!A:T,3)</f>
        <v>#N/A</v>
      </c>
      <c r="D607" s="7" t="e">
        <f>VLOOKUP($C607,[1]Claims!A:B,2,FALSE)</f>
        <v>#N/A</v>
      </c>
      <c r="E607" t="e">
        <f>VLOOKUP($D607,'[1]Counties Systems Crosswalk'!C:D,2)</f>
        <v>#N/A</v>
      </c>
      <c r="F607" t="e">
        <f>VLOOKUP($A607,[1]Intermediate!A:T,5)</f>
        <v>#N/A</v>
      </c>
      <c r="G607" s="8" t="e">
        <f>VLOOKUP($A607,[1]Intermediate!A:T,10)</f>
        <v>#N/A</v>
      </c>
      <c r="H607" s="8" t="e">
        <f>VLOOKUP($A607,[1]Intermediate!A:T,10)*[1]Intermediate!Q607/100</f>
        <v>#N/A</v>
      </c>
      <c r="I607" s="8" t="e">
        <f>VLOOKUP($A607,[1]Intermediate!A:T,10)*[1]Intermediate!R607/100</f>
        <v>#N/A</v>
      </c>
      <c r="J607" s="8" t="e">
        <f>VLOOKUP($A607,[1]Intermediate!A:T,10)*[1]Intermediate!S607/100</f>
        <v>#N/A</v>
      </c>
      <c r="K607" t="str">
        <f t="shared" si="36"/>
        <v/>
      </c>
      <c r="L607" s="9" t="e">
        <f>VLOOKUP($A607,[1]Intermediate!A:T,2)</f>
        <v>#N/A</v>
      </c>
      <c r="M607" t="e">
        <f t="shared" si="37"/>
        <v>#N/A</v>
      </c>
      <c r="N607" s="10" t="e">
        <f t="shared" si="38"/>
        <v>#N/A</v>
      </c>
      <c r="O607" s="10" t="e">
        <f t="shared" si="38"/>
        <v>#N/A</v>
      </c>
      <c r="P607" s="10" t="e">
        <f t="shared" si="38"/>
        <v>#N/A</v>
      </c>
      <c r="Q607" s="11" t="e">
        <f t="shared" si="39"/>
        <v>#N/A</v>
      </c>
    </row>
    <row r="608" spans="1:17" ht="15" hidden="1" customHeight="1" x14ac:dyDescent="0.3">
      <c r="A608" s="5">
        <f>[1]Intermediate!A608</f>
        <v>0</v>
      </c>
      <c r="B608" s="6" t="e">
        <f>VLOOKUP($D608,'[1]Counties Systems Crosswalk'!C:E,3)</f>
        <v>#N/A</v>
      </c>
      <c r="C608" s="7" t="e">
        <f>VLOOKUP($A608,[1]Intermediate!A:T,3)</f>
        <v>#N/A</v>
      </c>
      <c r="D608" s="7" t="e">
        <f>VLOOKUP($C608,[1]Claims!A:B,2,FALSE)</f>
        <v>#N/A</v>
      </c>
      <c r="E608" t="e">
        <f>VLOOKUP($D608,'[1]Counties Systems Crosswalk'!C:D,2)</f>
        <v>#N/A</v>
      </c>
      <c r="F608" t="e">
        <f>VLOOKUP($A608,[1]Intermediate!A:T,5)</f>
        <v>#N/A</v>
      </c>
      <c r="G608" s="8" t="e">
        <f>VLOOKUP($A608,[1]Intermediate!A:T,10)</f>
        <v>#N/A</v>
      </c>
      <c r="H608" s="8" t="e">
        <f>VLOOKUP($A608,[1]Intermediate!A:T,10)*[1]Intermediate!Q608/100</f>
        <v>#N/A</v>
      </c>
      <c r="I608" s="8" t="e">
        <f>VLOOKUP($A608,[1]Intermediate!A:T,10)*[1]Intermediate!R608/100</f>
        <v>#N/A</v>
      </c>
      <c r="J608" s="8" t="e">
        <f>VLOOKUP($A608,[1]Intermediate!A:T,10)*[1]Intermediate!S608/100</f>
        <v>#N/A</v>
      </c>
      <c r="K608" t="str">
        <f t="shared" si="36"/>
        <v/>
      </c>
      <c r="L608" s="9" t="e">
        <f>VLOOKUP($A608,[1]Intermediate!A:T,2)</f>
        <v>#N/A</v>
      </c>
      <c r="M608" t="e">
        <f t="shared" si="37"/>
        <v>#N/A</v>
      </c>
      <c r="N608" s="10" t="e">
        <f t="shared" si="38"/>
        <v>#N/A</v>
      </c>
      <c r="O608" s="10" t="e">
        <f t="shared" si="38"/>
        <v>#N/A</v>
      </c>
      <c r="P608" s="10" t="e">
        <f t="shared" si="38"/>
        <v>#N/A</v>
      </c>
      <c r="Q608" s="11" t="e">
        <f t="shared" si="39"/>
        <v>#N/A</v>
      </c>
    </row>
    <row r="609" spans="1:17" ht="15" hidden="1" customHeight="1" x14ac:dyDescent="0.3">
      <c r="A609" s="5">
        <f>[1]Intermediate!A609</f>
        <v>0</v>
      </c>
      <c r="B609" s="6" t="e">
        <f>VLOOKUP($D609,'[1]Counties Systems Crosswalk'!C:E,3)</f>
        <v>#N/A</v>
      </c>
      <c r="C609" s="7" t="e">
        <f>VLOOKUP($A609,[1]Intermediate!A:T,3)</f>
        <v>#N/A</v>
      </c>
      <c r="D609" s="7" t="e">
        <f>VLOOKUP($C609,[1]Claims!A:B,2,FALSE)</f>
        <v>#N/A</v>
      </c>
      <c r="E609" t="e">
        <f>VLOOKUP($D609,'[1]Counties Systems Crosswalk'!C:D,2)</f>
        <v>#N/A</v>
      </c>
      <c r="F609" t="e">
        <f>VLOOKUP($A609,[1]Intermediate!A:T,5)</f>
        <v>#N/A</v>
      </c>
      <c r="G609" s="8" t="e">
        <f>VLOOKUP($A609,[1]Intermediate!A:T,10)</f>
        <v>#N/A</v>
      </c>
      <c r="H609" s="8" t="e">
        <f>VLOOKUP($A609,[1]Intermediate!A:T,10)*[1]Intermediate!Q609/100</f>
        <v>#N/A</v>
      </c>
      <c r="I609" s="8" t="e">
        <f>VLOOKUP($A609,[1]Intermediate!A:T,10)*[1]Intermediate!R609/100</f>
        <v>#N/A</v>
      </c>
      <c r="J609" s="8" t="e">
        <f>VLOOKUP($A609,[1]Intermediate!A:T,10)*[1]Intermediate!S609/100</f>
        <v>#N/A</v>
      </c>
      <c r="K609" t="str">
        <f t="shared" si="36"/>
        <v/>
      </c>
      <c r="L609" s="9" t="e">
        <f>VLOOKUP($A609,[1]Intermediate!A:T,2)</f>
        <v>#N/A</v>
      </c>
      <c r="M609" t="e">
        <f t="shared" si="37"/>
        <v>#N/A</v>
      </c>
      <c r="N609" s="10" t="e">
        <f t="shared" si="38"/>
        <v>#N/A</v>
      </c>
      <c r="O609" s="10" t="e">
        <f t="shared" si="38"/>
        <v>#N/A</v>
      </c>
      <c r="P609" s="10" t="e">
        <f t="shared" si="38"/>
        <v>#N/A</v>
      </c>
      <c r="Q609" s="11" t="e">
        <f t="shared" si="39"/>
        <v>#N/A</v>
      </c>
    </row>
    <row r="610" spans="1:17" ht="15" hidden="1" customHeight="1" x14ac:dyDescent="0.3">
      <c r="A610" s="5">
        <f>[1]Intermediate!A610</f>
        <v>0</v>
      </c>
      <c r="B610" s="6" t="e">
        <f>VLOOKUP($D610,'[1]Counties Systems Crosswalk'!C:E,3)</f>
        <v>#N/A</v>
      </c>
      <c r="C610" s="7" t="e">
        <f>VLOOKUP($A610,[1]Intermediate!A:T,3)</f>
        <v>#N/A</v>
      </c>
      <c r="D610" s="7" t="e">
        <f>VLOOKUP($C610,[1]Claims!A:B,2,FALSE)</f>
        <v>#N/A</v>
      </c>
      <c r="E610" t="e">
        <f>VLOOKUP($D610,'[1]Counties Systems Crosswalk'!C:D,2)</f>
        <v>#N/A</v>
      </c>
      <c r="F610" t="e">
        <f>VLOOKUP($A610,[1]Intermediate!A:T,5)</f>
        <v>#N/A</v>
      </c>
      <c r="G610" s="8" t="e">
        <f>VLOOKUP($A610,[1]Intermediate!A:T,10)</f>
        <v>#N/A</v>
      </c>
      <c r="H610" s="8" t="e">
        <f>VLOOKUP($A610,[1]Intermediate!A:T,10)*[1]Intermediate!Q610/100</f>
        <v>#N/A</v>
      </c>
      <c r="I610" s="8" t="e">
        <f>VLOOKUP($A610,[1]Intermediate!A:T,10)*[1]Intermediate!R610/100</f>
        <v>#N/A</v>
      </c>
      <c r="J610" s="8" t="e">
        <f>VLOOKUP($A610,[1]Intermediate!A:T,10)*[1]Intermediate!S610/100</f>
        <v>#N/A</v>
      </c>
      <c r="K610" t="str">
        <f t="shared" si="36"/>
        <v/>
      </c>
      <c r="L610" s="9" t="e">
        <f>VLOOKUP($A610,[1]Intermediate!A:T,2)</f>
        <v>#N/A</v>
      </c>
      <c r="M610" t="e">
        <f t="shared" si="37"/>
        <v>#N/A</v>
      </c>
      <c r="N610" s="10" t="e">
        <f t="shared" si="38"/>
        <v>#N/A</v>
      </c>
      <c r="O610" s="10" t="e">
        <f t="shared" si="38"/>
        <v>#N/A</v>
      </c>
      <c r="P610" s="10" t="e">
        <f t="shared" si="38"/>
        <v>#N/A</v>
      </c>
      <c r="Q610" s="11" t="e">
        <f t="shared" si="39"/>
        <v>#N/A</v>
      </c>
    </row>
    <row r="611" spans="1:17" ht="15" hidden="1" customHeight="1" x14ac:dyDescent="0.3">
      <c r="A611" s="5">
        <f>[1]Intermediate!A611</f>
        <v>0</v>
      </c>
      <c r="B611" s="6" t="e">
        <f>VLOOKUP($D611,'[1]Counties Systems Crosswalk'!C:E,3)</f>
        <v>#N/A</v>
      </c>
      <c r="C611" s="7" t="e">
        <f>VLOOKUP($A611,[1]Intermediate!A:T,3)</f>
        <v>#N/A</v>
      </c>
      <c r="D611" s="7" t="e">
        <f>VLOOKUP($C611,[1]Claims!A:B,2,FALSE)</f>
        <v>#N/A</v>
      </c>
      <c r="E611" t="e">
        <f>VLOOKUP($D611,'[1]Counties Systems Crosswalk'!C:D,2)</f>
        <v>#N/A</v>
      </c>
      <c r="F611" t="e">
        <f>VLOOKUP($A611,[1]Intermediate!A:T,5)</f>
        <v>#N/A</v>
      </c>
      <c r="G611" s="8" t="e">
        <f>VLOOKUP($A611,[1]Intermediate!A:T,10)</f>
        <v>#N/A</v>
      </c>
      <c r="H611" s="8" t="e">
        <f>VLOOKUP($A611,[1]Intermediate!A:T,10)*[1]Intermediate!Q611/100</f>
        <v>#N/A</v>
      </c>
      <c r="I611" s="8" t="e">
        <f>VLOOKUP($A611,[1]Intermediate!A:T,10)*[1]Intermediate!R611/100</f>
        <v>#N/A</v>
      </c>
      <c r="J611" s="8" t="e">
        <f>VLOOKUP($A611,[1]Intermediate!A:T,10)*[1]Intermediate!S611/100</f>
        <v>#N/A</v>
      </c>
      <c r="K611" t="str">
        <f t="shared" si="36"/>
        <v/>
      </c>
      <c r="L611" s="9" t="e">
        <f>VLOOKUP($A611,[1]Intermediate!A:T,2)</f>
        <v>#N/A</v>
      </c>
      <c r="M611" t="e">
        <f t="shared" si="37"/>
        <v>#N/A</v>
      </c>
      <c r="N611" s="10" t="e">
        <f t="shared" si="38"/>
        <v>#N/A</v>
      </c>
      <c r="O611" s="10" t="e">
        <f t="shared" si="38"/>
        <v>#N/A</v>
      </c>
      <c r="P611" s="10" t="e">
        <f t="shared" si="38"/>
        <v>#N/A</v>
      </c>
      <c r="Q611" s="11" t="e">
        <f t="shared" si="39"/>
        <v>#N/A</v>
      </c>
    </row>
    <row r="612" spans="1:17" ht="15" hidden="1" customHeight="1" x14ac:dyDescent="0.3">
      <c r="A612" s="5">
        <f>[1]Intermediate!A612</f>
        <v>0</v>
      </c>
      <c r="B612" s="6" t="e">
        <f>VLOOKUP($D612,'[1]Counties Systems Crosswalk'!C:E,3)</f>
        <v>#N/A</v>
      </c>
      <c r="C612" s="7" t="e">
        <f>VLOOKUP($A612,[1]Intermediate!A:T,3)</f>
        <v>#N/A</v>
      </c>
      <c r="D612" s="7" t="e">
        <f>VLOOKUP($C612,[1]Claims!A:B,2,FALSE)</f>
        <v>#N/A</v>
      </c>
      <c r="E612" t="e">
        <f>VLOOKUP($D612,'[1]Counties Systems Crosswalk'!C:D,2)</f>
        <v>#N/A</v>
      </c>
      <c r="F612" t="e">
        <f>VLOOKUP($A612,[1]Intermediate!A:T,5)</f>
        <v>#N/A</v>
      </c>
      <c r="G612" s="8" t="e">
        <f>VLOOKUP($A612,[1]Intermediate!A:T,10)</f>
        <v>#N/A</v>
      </c>
      <c r="H612" s="8" t="e">
        <f>VLOOKUP($A612,[1]Intermediate!A:T,10)*[1]Intermediate!Q612/100</f>
        <v>#N/A</v>
      </c>
      <c r="I612" s="8" t="e">
        <f>VLOOKUP($A612,[1]Intermediate!A:T,10)*[1]Intermediate!R612/100</f>
        <v>#N/A</v>
      </c>
      <c r="J612" s="8" t="e">
        <f>VLOOKUP($A612,[1]Intermediate!A:T,10)*[1]Intermediate!S612/100</f>
        <v>#N/A</v>
      </c>
      <c r="K612" t="str">
        <f t="shared" si="36"/>
        <v/>
      </c>
      <c r="L612" s="9" t="e">
        <f>VLOOKUP($A612,[1]Intermediate!A:T,2)</f>
        <v>#N/A</v>
      </c>
      <c r="M612" t="e">
        <f t="shared" si="37"/>
        <v>#N/A</v>
      </c>
      <c r="N612" s="10" t="e">
        <f t="shared" si="38"/>
        <v>#N/A</v>
      </c>
      <c r="O612" s="10" t="e">
        <f t="shared" si="38"/>
        <v>#N/A</v>
      </c>
      <c r="P612" s="10" t="e">
        <f t="shared" si="38"/>
        <v>#N/A</v>
      </c>
      <c r="Q612" s="11" t="e">
        <f t="shared" si="39"/>
        <v>#N/A</v>
      </c>
    </row>
    <row r="613" spans="1:17" ht="15" hidden="1" customHeight="1" x14ac:dyDescent="0.3">
      <c r="A613" s="5">
        <f>[1]Intermediate!A613</f>
        <v>0</v>
      </c>
      <c r="B613" s="6" t="e">
        <f>VLOOKUP($D613,'[1]Counties Systems Crosswalk'!C:E,3)</f>
        <v>#N/A</v>
      </c>
      <c r="C613" s="7" t="e">
        <f>VLOOKUP($A613,[1]Intermediate!A:T,3)</f>
        <v>#N/A</v>
      </c>
      <c r="D613" s="7" t="e">
        <f>VLOOKUP($C613,[1]Claims!A:B,2,FALSE)</f>
        <v>#N/A</v>
      </c>
      <c r="E613" t="e">
        <f>VLOOKUP($D613,'[1]Counties Systems Crosswalk'!C:D,2)</f>
        <v>#N/A</v>
      </c>
      <c r="F613" t="e">
        <f>VLOOKUP($A613,[1]Intermediate!A:T,5)</f>
        <v>#N/A</v>
      </c>
      <c r="G613" s="8" t="e">
        <f>VLOOKUP($A613,[1]Intermediate!A:T,10)</f>
        <v>#N/A</v>
      </c>
      <c r="H613" s="8" t="e">
        <f>VLOOKUP($A613,[1]Intermediate!A:T,10)*[1]Intermediate!Q613/100</f>
        <v>#N/A</v>
      </c>
      <c r="I613" s="8" t="e">
        <f>VLOOKUP($A613,[1]Intermediate!A:T,10)*[1]Intermediate!R613/100</f>
        <v>#N/A</v>
      </c>
      <c r="J613" s="8" t="e">
        <f>VLOOKUP($A613,[1]Intermediate!A:T,10)*[1]Intermediate!S613/100</f>
        <v>#N/A</v>
      </c>
      <c r="K613" t="str">
        <f t="shared" si="36"/>
        <v/>
      </c>
      <c r="L613" s="9" t="e">
        <f>VLOOKUP($A613,[1]Intermediate!A:T,2)</f>
        <v>#N/A</v>
      </c>
      <c r="M613" t="e">
        <f t="shared" si="37"/>
        <v>#N/A</v>
      </c>
      <c r="N613" s="10" t="e">
        <f t="shared" si="38"/>
        <v>#N/A</v>
      </c>
      <c r="O613" s="10" t="e">
        <f t="shared" si="38"/>
        <v>#N/A</v>
      </c>
      <c r="P613" s="10" t="e">
        <f t="shared" si="38"/>
        <v>#N/A</v>
      </c>
      <c r="Q613" s="11" t="e">
        <f t="shared" si="39"/>
        <v>#N/A</v>
      </c>
    </row>
    <row r="614" spans="1:17" ht="15" hidden="1" customHeight="1" x14ac:dyDescent="0.3">
      <c r="A614" s="5">
        <f>[1]Intermediate!A614</f>
        <v>0</v>
      </c>
      <c r="B614" s="6" t="e">
        <f>VLOOKUP($D614,'[1]Counties Systems Crosswalk'!C:E,3)</f>
        <v>#N/A</v>
      </c>
      <c r="C614" s="7" t="e">
        <f>VLOOKUP($A614,[1]Intermediate!A:T,3)</f>
        <v>#N/A</v>
      </c>
      <c r="D614" s="7" t="e">
        <f>VLOOKUP($C614,[1]Claims!A:B,2,FALSE)</f>
        <v>#N/A</v>
      </c>
      <c r="E614" t="e">
        <f>VLOOKUP($D614,'[1]Counties Systems Crosswalk'!C:D,2)</f>
        <v>#N/A</v>
      </c>
      <c r="F614" t="e">
        <f>VLOOKUP($A614,[1]Intermediate!A:T,5)</f>
        <v>#N/A</v>
      </c>
      <c r="G614" s="8" t="e">
        <f>VLOOKUP($A614,[1]Intermediate!A:T,10)</f>
        <v>#N/A</v>
      </c>
      <c r="H614" s="8" t="e">
        <f>VLOOKUP($A614,[1]Intermediate!A:T,10)*[1]Intermediate!Q614/100</f>
        <v>#N/A</v>
      </c>
      <c r="I614" s="8" t="e">
        <f>VLOOKUP($A614,[1]Intermediate!A:T,10)*[1]Intermediate!R614/100</f>
        <v>#N/A</v>
      </c>
      <c r="J614" s="8" t="e">
        <f>VLOOKUP($A614,[1]Intermediate!A:T,10)*[1]Intermediate!S614/100</f>
        <v>#N/A</v>
      </c>
      <c r="K614" t="str">
        <f t="shared" si="36"/>
        <v/>
      </c>
      <c r="L614" s="9" t="e">
        <f>VLOOKUP($A614,[1]Intermediate!A:T,2)</f>
        <v>#N/A</v>
      </c>
      <c r="M614" t="e">
        <f t="shared" si="37"/>
        <v>#N/A</v>
      </c>
      <c r="N614" s="10" t="e">
        <f t="shared" si="38"/>
        <v>#N/A</v>
      </c>
      <c r="O614" s="10" t="e">
        <f t="shared" si="38"/>
        <v>#N/A</v>
      </c>
      <c r="P614" s="10" t="e">
        <f t="shared" si="38"/>
        <v>#N/A</v>
      </c>
      <c r="Q614" s="11" t="e">
        <f t="shared" si="39"/>
        <v>#N/A</v>
      </c>
    </row>
    <row r="615" spans="1:17" ht="15" hidden="1" customHeight="1" x14ac:dyDescent="0.3">
      <c r="A615" s="5">
        <f>[1]Intermediate!A615</f>
        <v>0</v>
      </c>
      <c r="B615" s="6" t="e">
        <f>VLOOKUP($D615,'[1]Counties Systems Crosswalk'!C:E,3)</f>
        <v>#N/A</v>
      </c>
      <c r="C615" s="7" t="e">
        <f>VLOOKUP($A615,[1]Intermediate!A:T,3)</f>
        <v>#N/A</v>
      </c>
      <c r="D615" s="7" t="e">
        <f>VLOOKUP($C615,[1]Claims!A:B,2,FALSE)</f>
        <v>#N/A</v>
      </c>
      <c r="E615" t="e">
        <f>VLOOKUP($D615,'[1]Counties Systems Crosswalk'!C:D,2)</f>
        <v>#N/A</v>
      </c>
      <c r="F615" t="e">
        <f>VLOOKUP($A615,[1]Intermediate!A:T,5)</f>
        <v>#N/A</v>
      </c>
      <c r="G615" s="8" t="e">
        <f>VLOOKUP($A615,[1]Intermediate!A:T,10)</f>
        <v>#N/A</v>
      </c>
      <c r="H615" s="8" t="e">
        <f>VLOOKUP($A615,[1]Intermediate!A:T,10)*[1]Intermediate!Q615/100</f>
        <v>#N/A</v>
      </c>
      <c r="I615" s="8" t="e">
        <f>VLOOKUP($A615,[1]Intermediate!A:T,10)*[1]Intermediate!R615/100</f>
        <v>#N/A</v>
      </c>
      <c r="J615" s="8" t="e">
        <f>VLOOKUP($A615,[1]Intermediate!A:T,10)*[1]Intermediate!S615/100</f>
        <v>#N/A</v>
      </c>
      <c r="K615" t="str">
        <f t="shared" si="36"/>
        <v/>
      </c>
      <c r="L615" s="9" t="e">
        <f>VLOOKUP($A615,[1]Intermediate!A:T,2)</f>
        <v>#N/A</v>
      </c>
      <c r="M615" t="e">
        <f t="shared" si="37"/>
        <v>#N/A</v>
      </c>
      <c r="N615" s="10" t="e">
        <f t="shared" si="38"/>
        <v>#N/A</v>
      </c>
      <c r="O615" s="10" t="e">
        <f t="shared" si="38"/>
        <v>#N/A</v>
      </c>
      <c r="P615" s="10" t="e">
        <f t="shared" si="38"/>
        <v>#N/A</v>
      </c>
      <c r="Q615" s="11" t="e">
        <f t="shared" si="39"/>
        <v>#N/A</v>
      </c>
    </row>
    <row r="616" spans="1:17" ht="15" hidden="1" customHeight="1" x14ac:dyDescent="0.3">
      <c r="A616" s="5">
        <f>[1]Intermediate!A616</f>
        <v>0</v>
      </c>
      <c r="B616" s="6" t="e">
        <f>VLOOKUP($D616,'[1]Counties Systems Crosswalk'!C:E,3)</f>
        <v>#N/A</v>
      </c>
      <c r="C616" s="7" t="e">
        <f>VLOOKUP($A616,[1]Intermediate!A:T,3)</f>
        <v>#N/A</v>
      </c>
      <c r="D616" s="7" t="e">
        <f>VLOOKUP($C616,[1]Claims!A:B,2,FALSE)</f>
        <v>#N/A</v>
      </c>
      <c r="E616" t="e">
        <f>VLOOKUP($D616,'[1]Counties Systems Crosswalk'!C:D,2)</f>
        <v>#N/A</v>
      </c>
      <c r="F616" t="e">
        <f>VLOOKUP($A616,[1]Intermediate!A:T,5)</f>
        <v>#N/A</v>
      </c>
      <c r="G616" s="8" t="e">
        <f>VLOOKUP($A616,[1]Intermediate!A:T,10)</f>
        <v>#N/A</v>
      </c>
      <c r="H616" s="8" t="e">
        <f>VLOOKUP($A616,[1]Intermediate!A:T,10)*[1]Intermediate!Q616/100</f>
        <v>#N/A</v>
      </c>
      <c r="I616" s="8" t="e">
        <f>VLOOKUP($A616,[1]Intermediate!A:T,10)*[1]Intermediate!R616/100</f>
        <v>#N/A</v>
      </c>
      <c r="J616" s="8" t="e">
        <f>VLOOKUP($A616,[1]Intermediate!A:T,10)*[1]Intermediate!S616/100</f>
        <v>#N/A</v>
      </c>
      <c r="K616" t="str">
        <f t="shared" si="36"/>
        <v/>
      </c>
      <c r="L616" s="9" t="e">
        <f>VLOOKUP($A616,[1]Intermediate!A:T,2)</f>
        <v>#N/A</v>
      </c>
      <c r="M616" t="e">
        <f t="shared" si="37"/>
        <v>#N/A</v>
      </c>
      <c r="N616" s="10" t="e">
        <f t="shared" si="38"/>
        <v>#N/A</v>
      </c>
      <c r="O616" s="10" t="e">
        <f t="shared" si="38"/>
        <v>#N/A</v>
      </c>
      <c r="P616" s="10" t="e">
        <f t="shared" si="38"/>
        <v>#N/A</v>
      </c>
      <c r="Q616" s="11" t="e">
        <f t="shared" si="39"/>
        <v>#N/A</v>
      </c>
    </row>
    <row r="617" spans="1:17" ht="15" hidden="1" customHeight="1" x14ac:dyDescent="0.3">
      <c r="A617" s="5">
        <f>[1]Intermediate!A617</f>
        <v>0</v>
      </c>
      <c r="B617" s="6" t="e">
        <f>VLOOKUP($D617,'[1]Counties Systems Crosswalk'!C:E,3)</f>
        <v>#N/A</v>
      </c>
      <c r="C617" s="7" t="e">
        <f>VLOOKUP($A617,[1]Intermediate!A:T,3)</f>
        <v>#N/A</v>
      </c>
      <c r="D617" s="7" t="e">
        <f>VLOOKUP($C617,[1]Claims!A:B,2,FALSE)</f>
        <v>#N/A</v>
      </c>
      <c r="E617" t="e">
        <f>VLOOKUP($D617,'[1]Counties Systems Crosswalk'!C:D,2)</f>
        <v>#N/A</v>
      </c>
      <c r="F617" t="e">
        <f>VLOOKUP($A617,[1]Intermediate!A:T,5)</f>
        <v>#N/A</v>
      </c>
      <c r="G617" s="8" t="e">
        <f>VLOOKUP($A617,[1]Intermediate!A:T,10)</f>
        <v>#N/A</v>
      </c>
      <c r="H617" s="8" t="e">
        <f>VLOOKUP($A617,[1]Intermediate!A:T,10)*[1]Intermediate!Q617/100</f>
        <v>#N/A</v>
      </c>
      <c r="I617" s="8" t="e">
        <f>VLOOKUP($A617,[1]Intermediate!A:T,10)*[1]Intermediate!R617/100</f>
        <v>#N/A</v>
      </c>
      <c r="J617" s="8" t="e">
        <f>VLOOKUP($A617,[1]Intermediate!A:T,10)*[1]Intermediate!S617/100</f>
        <v>#N/A</v>
      </c>
      <c r="K617" t="str">
        <f t="shared" si="36"/>
        <v/>
      </c>
      <c r="L617" s="9" t="e">
        <f>VLOOKUP($A617,[1]Intermediate!A:T,2)</f>
        <v>#N/A</v>
      </c>
      <c r="M617" t="e">
        <f t="shared" si="37"/>
        <v>#N/A</v>
      </c>
      <c r="N617" s="10" t="e">
        <f t="shared" si="38"/>
        <v>#N/A</v>
      </c>
      <c r="O617" s="10" t="e">
        <f t="shared" si="38"/>
        <v>#N/A</v>
      </c>
      <c r="P617" s="10" t="e">
        <f t="shared" si="38"/>
        <v>#N/A</v>
      </c>
      <c r="Q617" s="11" t="e">
        <f t="shared" si="39"/>
        <v>#N/A</v>
      </c>
    </row>
    <row r="618" spans="1:17" ht="15" hidden="1" customHeight="1" x14ac:dyDescent="0.3">
      <c r="A618" s="5">
        <f>[1]Intermediate!A618</f>
        <v>0</v>
      </c>
      <c r="B618" s="6" t="e">
        <f>VLOOKUP($D618,'[1]Counties Systems Crosswalk'!C:E,3)</f>
        <v>#N/A</v>
      </c>
      <c r="C618" s="7" t="e">
        <f>VLOOKUP($A618,[1]Intermediate!A:T,3)</f>
        <v>#N/A</v>
      </c>
      <c r="D618" s="7" t="e">
        <f>VLOOKUP($C618,[1]Claims!A:B,2,FALSE)</f>
        <v>#N/A</v>
      </c>
      <c r="E618" t="e">
        <f>VLOOKUP($D618,'[1]Counties Systems Crosswalk'!C:D,2)</f>
        <v>#N/A</v>
      </c>
      <c r="F618" t="e">
        <f>VLOOKUP($A618,[1]Intermediate!A:T,5)</f>
        <v>#N/A</v>
      </c>
      <c r="G618" s="8" t="e">
        <f>VLOOKUP($A618,[1]Intermediate!A:T,10)</f>
        <v>#N/A</v>
      </c>
      <c r="H618" s="8" t="e">
        <f>VLOOKUP($A618,[1]Intermediate!A:T,10)*[1]Intermediate!Q618/100</f>
        <v>#N/A</v>
      </c>
      <c r="I618" s="8" t="e">
        <f>VLOOKUP($A618,[1]Intermediate!A:T,10)*[1]Intermediate!R618/100</f>
        <v>#N/A</v>
      </c>
      <c r="J618" s="8" t="e">
        <f>VLOOKUP($A618,[1]Intermediate!A:T,10)*[1]Intermediate!S618/100</f>
        <v>#N/A</v>
      </c>
      <c r="K618" t="str">
        <f t="shared" si="36"/>
        <v/>
      </c>
      <c r="L618" s="9" t="e">
        <f>VLOOKUP($A618,[1]Intermediate!A:T,2)</f>
        <v>#N/A</v>
      </c>
      <c r="M618" t="e">
        <f t="shared" si="37"/>
        <v>#N/A</v>
      </c>
      <c r="N618" s="10" t="e">
        <f t="shared" si="38"/>
        <v>#N/A</v>
      </c>
      <c r="O618" s="10" t="e">
        <f t="shared" si="38"/>
        <v>#N/A</v>
      </c>
      <c r="P618" s="10" t="e">
        <f t="shared" si="38"/>
        <v>#N/A</v>
      </c>
      <c r="Q618" s="11" t="e">
        <f t="shared" si="39"/>
        <v>#N/A</v>
      </c>
    </row>
    <row r="619" spans="1:17" ht="15" hidden="1" customHeight="1" x14ac:dyDescent="0.3">
      <c r="A619" s="5">
        <f>[1]Intermediate!A619</f>
        <v>0</v>
      </c>
      <c r="B619" s="6" t="e">
        <f>VLOOKUP($D619,'[1]Counties Systems Crosswalk'!C:E,3)</f>
        <v>#N/A</v>
      </c>
      <c r="C619" s="7" t="e">
        <f>VLOOKUP($A619,[1]Intermediate!A:T,3)</f>
        <v>#N/A</v>
      </c>
      <c r="D619" s="7" t="e">
        <f>VLOOKUP($C619,[1]Claims!A:B,2,FALSE)</f>
        <v>#N/A</v>
      </c>
      <c r="E619" t="e">
        <f>VLOOKUP($D619,'[1]Counties Systems Crosswalk'!C:D,2)</f>
        <v>#N/A</v>
      </c>
      <c r="F619" t="e">
        <f>VLOOKUP($A619,[1]Intermediate!A:T,5)</f>
        <v>#N/A</v>
      </c>
      <c r="G619" s="8" t="e">
        <f>VLOOKUP($A619,[1]Intermediate!A:T,10)</f>
        <v>#N/A</v>
      </c>
      <c r="H619" s="8" t="e">
        <f>VLOOKUP($A619,[1]Intermediate!A:T,10)*[1]Intermediate!Q619/100</f>
        <v>#N/A</v>
      </c>
      <c r="I619" s="8" t="e">
        <f>VLOOKUP($A619,[1]Intermediate!A:T,10)*[1]Intermediate!R619/100</f>
        <v>#N/A</v>
      </c>
      <c r="J619" s="8" t="e">
        <f>VLOOKUP($A619,[1]Intermediate!A:T,10)*[1]Intermediate!S619/100</f>
        <v>#N/A</v>
      </c>
      <c r="K619" t="str">
        <f t="shared" si="36"/>
        <v/>
      </c>
      <c r="L619" s="9" t="e">
        <f>VLOOKUP($A619,[1]Intermediate!A:T,2)</f>
        <v>#N/A</v>
      </c>
      <c r="M619" t="e">
        <f t="shared" si="37"/>
        <v>#N/A</v>
      </c>
      <c r="N619" s="10" t="e">
        <f t="shared" si="38"/>
        <v>#N/A</v>
      </c>
      <c r="O619" s="10" t="e">
        <f t="shared" si="38"/>
        <v>#N/A</v>
      </c>
      <c r="P619" s="10" t="e">
        <f t="shared" si="38"/>
        <v>#N/A</v>
      </c>
      <c r="Q619" s="11" t="e">
        <f t="shared" si="39"/>
        <v>#N/A</v>
      </c>
    </row>
    <row r="620" spans="1:17" ht="15" hidden="1" customHeight="1" x14ac:dyDescent="0.3">
      <c r="A620" s="5">
        <f>[1]Intermediate!A620</f>
        <v>0</v>
      </c>
      <c r="B620" s="6" t="e">
        <f>VLOOKUP($D620,'[1]Counties Systems Crosswalk'!C:E,3)</f>
        <v>#N/A</v>
      </c>
      <c r="C620" s="7" t="e">
        <f>VLOOKUP($A620,[1]Intermediate!A:T,3)</f>
        <v>#N/A</v>
      </c>
      <c r="D620" s="7" t="e">
        <f>VLOOKUP($C620,[1]Claims!A:B,2,FALSE)</f>
        <v>#N/A</v>
      </c>
      <c r="E620" t="e">
        <f>VLOOKUP($D620,'[1]Counties Systems Crosswalk'!C:D,2)</f>
        <v>#N/A</v>
      </c>
      <c r="F620" t="e">
        <f>VLOOKUP($A620,[1]Intermediate!A:T,5)</f>
        <v>#N/A</v>
      </c>
      <c r="G620" s="8" t="e">
        <f>VLOOKUP($A620,[1]Intermediate!A:T,10)</f>
        <v>#N/A</v>
      </c>
      <c r="H620" s="8" t="e">
        <f>VLOOKUP($A620,[1]Intermediate!A:T,10)*[1]Intermediate!Q620/100</f>
        <v>#N/A</v>
      </c>
      <c r="I620" s="8" t="e">
        <f>VLOOKUP($A620,[1]Intermediate!A:T,10)*[1]Intermediate!R620/100</f>
        <v>#N/A</v>
      </c>
      <c r="J620" s="8" t="e">
        <f>VLOOKUP($A620,[1]Intermediate!A:T,10)*[1]Intermediate!S620/100</f>
        <v>#N/A</v>
      </c>
      <c r="K620" t="str">
        <f t="shared" si="36"/>
        <v/>
      </c>
      <c r="L620" s="9" t="e">
        <f>VLOOKUP($A620,[1]Intermediate!A:T,2)</f>
        <v>#N/A</v>
      </c>
      <c r="M620" t="e">
        <f t="shared" si="37"/>
        <v>#N/A</v>
      </c>
      <c r="N620" s="10" t="e">
        <f t="shared" si="38"/>
        <v>#N/A</v>
      </c>
      <c r="O620" s="10" t="e">
        <f t="shared" si="38"/>
        <v>#N/A</v>
      </c>
      <c r="P620" s="10" t="e">
        <f t="shared" si="38"/>
        <v>#N/A</v>
      </c>
      <c r="Q620" s="11" t="e">
        <f t="shared" si="39"/>
        <v>#N/A</v>
      </c>
    </row>
    <row r="621" spans="1:17" ht="15" hidden="1" customHeight="1" x14ac:dyDescent="0.3">
      <c r="A621" s="5">
        <f>[1]Intermediate!A621</f>
        <v>0</v>
      </c>
      <c r="B621" s="6" t="e">
        <f>VLOOKUP($D621,'[1]Counties Systems Crosswalk'!C:E,3)</f>
        <v>#N/A</v>
      </c>
      <c r="C621" s="7" t="e">
        <f>VLOOKUP($A621,[1]Intermediate!A:T,3)</f>
        <v>#N/A</v>
      </c>
      <c r="D621" s="7" t="e">
        <f>VLOOKUP($C621,[1]Claims!A:B,2,FALSE)</f>
        <v>#N/A</v>
      </c>
      <c r="E621" t="e">
        <f>VLOOKUP($D621,'[1]Counties Systems Crosswalk'!C:D,2)</f>
        <v>#N/A</v>
      </c>
      <c r="F621" t="e">
        <f>VLOOKUP($A621,[1]Intermediate!A:T,5)</f>
        <v>#N/A</v>
      </c>
      <c r="G621" s="8" t="e">
        <f>VLOOKUP($A621,[1]Intermediate!A:T,10)</f>
        <v>#N/A</v>
      </c>
      <c r="H621" s="8" t="e">
        <f>VLOOKUP($A621,[1]Intermediate!A:T,10)*[1]Intermediate!Q621/100</f>
        <v>#N/A</v>
      </c>
      <c r="I621" s="8" t="e">
        <f>VLOOKUP($A621,[1]Intermediate!A:T,10)*[1]Intermediate!R621/100</f>
        <v>#N/A</v>
      </c>
      <c r="J621" s="8" t="e">
        <f>VLOOKUP($A621,[1]Intermediate!A:T,10)*[1]Intermediate!S621/100</f>
        <v>#N/A</v>
      </c>
      <c r="K621" t="str">
        <f t="shared" si="36"/>
        <v/>
      </c>
      <c r="L621" s="9" t="e">
        <f>VLOOKUP($A621,[1]Intermediate!A:T,2)</f>
        <v>#N/A</v>
      </c>
      <c r="M621" t="e">
        <f t="shared" si="37"/>
        <v>#N/A</v>
      </c>
      <c r="N621" s="10" t="e">
        <f t="shared" si="38"/>
        <v>#N/A</v>
      </c>
      <c r="O621" s="10" t="e">
        <f t="shared" si="38"/>
        <v>#N/A</v>
      </c>
      <c r="P621" s="10" t="e">
        <f t="shared" si="38"/>
        <v>#N/A</v>
      </c>
      <c r="Q621" s="11" t="e">
        <f t="shared" si="39"/>
        <v>#N/A</v>
      </c>
    </row>
    <row r="622" spans="1:17" ht="15" hidden="1" customHeight="1" x14ac:dyDescent="0.3">
      <c r="A622" s="5">
        <f>[1]Intermediate!A622</f>
        <v>0</v>
      </c>
      <c r="B622" s="6" t="e">
        <f>VLOOKUP($D622,'[1]Counties Systems Crosswalk'!C:E,3)</f>
        <v>#N/A</v>
      </c>
      <c r="C622" s="7" t="e">
        <f>VLOOKUP($A622,[1]Intermediate!A:T,3)</f>
        <v>#N/A</v>
      </c>
      <c r="D622" s="7" t="e">
        <f>VLOOKUP($C622,[1]Claims!A:B,2,FALSE)</f>
        <v>#N/A</v>
      </c>
      <c r="E622" t="e">
        <f>VLOOKUP($D622,'[1]Counties Systems Crosswalk'!C:D,2)</f>
        <v>#N/A</v>
      </c>
      <c r="F622" t="e">
        <f>VLOOKUP($A622,[1]Intermediate!A:T,5)</f>
        <v>#N/A</v>
      </c>
      <c r="G622" s="8" t="e">
        <f>VLOOKUP($A622,[1]Intermediate!A:T,10)</f>
        <v>#N/A</v>
      </c>
      <c r="H622" s="8" t="e">
        <f>VLOOKUP($A622,[1]Intermediate!A:T,10)*[1]Intermediate!Q622/100</f>
        <v>#N/A</v>
      </c>
      <c r="I622" s="8" t="e">
        <f>VLOOKUP($A622,[1]Intermediate!A:T,10)*[1]Intermediate!R622/100</f>
        <v>#N/A</v>
      </c>
      <c r="J622" s="8" t="e">
        <f>VLOOKUP($A622,[1]Intermediate!A:T,10)*[1]Intermediate!S622/100</f>
        <v>#N/A</v>
      </c>
      <c r="K622" t="str">
        <f t="shared" si="36"/>
        <v/>
      </c>
      <c r="L622" s="9" t="e">
        <f>VLOOKUP($A622,[1]Intermediate!A:T,2)</f>
        <v>#N/A</v>
      </c>
      <c r="M622" t="e">
        <f t="shared" si="37"/>
        <v>#N/A</v>
      </c>
      <c r="N622" s="10" t="e">
        <f t="shared" si="38"/>
        <v>#N/A</v>
      </c>
      <c r="O622" s="10" t="e">
        <f t="shared" si="38"/>
        <v>#N/A</v>
      </c>
      <c r="P622" s="10" t="e">
        <f t="shared" si="38"/>
        <v>#N/A</v>
      </c>
      <c r="Q622" s="11" t="e">
        <f t="shared" si="39"/>
        <v>#N/A</v>
      </c>
    </row>
    <row r="623" spans="1:17" ht="15" hidden="1" customHeight="1" x14ac:dyDescent="0.3">
      <c r="A623" s="5">
        <f>[1]Intermediate!A623</f>
        <v>0</v>
      </c>
      <c r="B623" s="6" t="e">
        <f>VLOOKUP($D623,'[1]Counties Systems Crosswalk'!C:E,3)</f>
        <v>#N/A</v>
      </c>
      <c r="C623" s="7" t="e">
        <f>VLOOKUP($A623,[1]Intermediate!A:T,3)</f>
        <v>#N/A</v>
      </c>
      <c r="D623" s="7" t="e">
        <f>VLOOKUP($C623,[1]Claims!A:B,2,FALSE)</f>
        <v>#N/A</v>
      </c>
      <c r="E623" t="e">
        <f>VLOOKUP($D623,'[1]Counties Systems Crosswalk'!C:D,2)</f>
        <v>#N/A</v>
      </c>
      <c r="F623" t="e">
        <f>VLOOKUP($A623,[1]Intermediate!A:T,5)</f>
        <v>#N/A</v>
      </c>
      <c r="G623" s="8" t="e">
        <f>VLOOKUP($A623,[1]Intermediate!A:T,10)</f>
        <v>#N/A</v>
      </c>
      <c r="H623" s="8" t="e">
        <f>VLOOKUP($A623,[1]Intermediate!A:T,10)*[1]Intermediate!Q623/100</f>
        <v>#N/A</v>
      </c>
      <c r="I623" s="8" t="e">
        <f>VLOOKUP($A623,[1]Intermediate!A:T,10)*[1]Intermediate!R623/100</f>
        <v>#N/A</v>
      </c>
      <c r="J623" s="8" t="e">
        <f>VLOOKUP($A623,[1]Intermediate!A:T,10)*[1]Intermediate!S623/100</f>
        <v>#N/A</v>
      </c>
      <c r="K623" t="str">
        <f t="shared" si="36"/>
        <v/>
      </c>
      <c r="L623" s="9" t="e">
        <f>VLOOKUP($A623,[1]Intermediate!A:T,2)</f>
        <v>#N/A</v>
      </c>
      <c r="M623" t="e">
        <f t="shared" si="37"/>
        <v>#N/A</v>
      </c>
      <c r="N623" s="10" t="e">
        <f t="shared" si="38"/>
        <v>#N/A</v>
      </c>
      <c r="O623" s="10" t="e">
        <f t="shared" si="38"/>
        <v>#N/A</v>
      </c>
      <c r="P623" s="10" t="e">
        <f t="shared" si="38"/>
        <v>#N/A</v>
      </c>
      <c r="Q623" s="11" t="e">
        <f t="shared" si="39"/>
        <v>#N/A</v>
      </c>
    </row>
    <row r="624" spans="1:17" ht="15" hidden="1" customHeight="1" x14ac:dyDescent="0.3">
      <c r="A624" s="5">
        <f>[1]Intermediate!A624</f>
        <v>0</v>
      </c>
      <c r="B624" s="6" t="e">
        <f>VLOOKUP($D624,'[1]Counties Systems Crosswalk'!C:E,3)</f>
        <v>#N/A</v>
      </c>
      <c r="C624" s="7" t="e">
        <f>VLOOKUP($A624,[1]Intermediate!A:T,3)</f>
        <v>#N/A</v>
      </c>
      <c r="D624" s="7" t="e">
        <f>VLOOKUP($C624,[1]Claims!A:B,2,FALSE)</f>
        <v>#N/A</v>
      </c>
      <c r="E624" t="e">
        <f>VLOOKUP($D624,'[1]Counties Systems Crosswalk'!C:D,2)</f>
        <v>#N/A</v>
      </c>
      <c r="F624" t="e">
        <f>VLOOKUP($A624,[1]Intermediate!A:T,5)</f>
        <v>#N/A</v>
      </c>
      <c r="G624" s="8" t="e">
        <f>VLOOKUP($A624,[1]Intermediate!A:T,10)</f>
        <v>#N/A</v>
      </c>
      <c r="H624" s="8" t="e">
        <f>VLOOKUP($A624,[1]Intermediate!A:T,10)*[1]Intermediate!Q624/100</f>
        <v>#N/A</v>
      </c>
      <c r="I624" s="8" t="e">
        <f>VLOOKUP($A624,[1]Intermediate!A:T,10)*[1]Intermediate!R624/100</f>
        <v>#N/A</v>
      </c>
      <c r="J624" s="8" t="e">
        <f>VLOOKUP($A624,[1]Intermediate!A:T,10)*[1]Intermediate!S624/100</f>
        <v>#N/A</v>
      </c>
      <c r="K624" t="str">
        <f t="shared" si="36"/>
        <v/>
      </c>
      <c r="L624" s="9" t="e">
        <f>VLOOKUP($A624,[1]Intermediate!A:T,2)</f>
        <v>#N/A</v>
      </c>
      <c r="M624" t="e">
        <f t="shared" si="37"/>
        <v>#N/A</v>
      </c>
      <c r="N624" s="10" t="e">
        <f t="shared" si="38"/>
        <v>#N/A</v>
      </c>
      <c r="O624" s="10" t="e">
        <f t="shared" si="38"/>
        <v>#N/A</v>
      </c>
      <c r="P624" s="10" t="e">
        <f t="shared" si="38"/>
        <v>#N/A</v>
      </c>
      <c r="Q624" s="11" t="e">
        <f t="shared" si="39"/>
        <v>#N/A</v>
      </c>
    </row>
    <row r="625" spans="1:17" ht="15" hidden="1" customHeight="1" x14ac:dyDescent="0.3">
      <c r="A625" s="5">
        <f>[1]Intermediate!A625</f>
        <v>0</v>
      </c>
      <c r="B625" s="6" t="e">
        <f>VLOOKUP($D625,'[1]Counties Systems Crosswalk'!C:E,3)</f>
        <v>#N/A</v>
      </c>
      <c r="C625" s="7" t="e">
        <f>VLOOKUP($A625,[1]Intermediate!A:T,3)</f>
        <v>#N/A</v>
      </c>
      <c r="D625" s="7" t="e">
        <f>VLOOKUP($C625,[1]Claims!A:B,2,FALSE)</f>
        <v>#N/A</v>
      </c>
      <c r="E625" t="e">
        <f>VLOOKUP($D625,'[1]Counties Systems Crosswalk'!C:D,2)</f>
        <v>#N/A</v>
      </c>
      <c r="F625" t="e">
        <f>VLOOKUP($A625,[1]Intermediate!A:T,5)</f>
        <v>#N/A</v>
      </c>
      <c r="G625" s="8" t="e">
        <f>VLOOKUP($A625,[1]Intermediate!A:T,10)</f>
        <v>#N/A</v>
      </c>
      <c r="H625" s="8" t="e">
        <f>VLOOKUP($A625,[1]Intermediate!A:T,10)*[1]Intermediate!Q625/100</f>
        <v>#N/A</v>
      </c>
      <c r="I625" s="8" t="e">
        <f>VLOOKUP($A625,[1]Intermediate!A:T,10)*[1]Intermediate!R625/100</f>
        <v>#N/A</v>
      </c>
      <c r="J625" s="8" t="e">
        <f>VLOOKUP($A625,[1]Intermediate!A:T,10)*[1]Intermediate!S625/100</f>
        <v>#N/A</v>
      </c>
      <c r="K625" t="str">
        <f t="shared" si="36"/>
        <v/>
      </c>
      <c r="L625" s="9" t="e">
        <f>VLOOKUP($A625,[1]Intermediate!A:T,2)</f>
        <v>#N/A</v>
      </c>
      <c r="M625" t="e">
        <f t="shared" si="37"/>
        <v>#N/A</v>
      </c>
      <c r="N625" s="10" t="e">
        <f t="shared" si="38"/>
        <v>#N/A</v>
      </c>
      <c r="O625" s="10" t="e">
        <f t="shared" si="38"/>
        <v>#N/A</v>
      </c>
      <c r="P625" s="10" t="e">
        <f t="shared" si="38"/>
        <v>#N/A</v>
      </c>
      <c r="Q625" s="11" t="e">
        <f t="shared" si="39"/>
        <v>#N/A</v>
      </c>
    </row>
    <row r="626" spans="1:17" ht="15" hidden="1" customHeight="1" x14ac:dyDescent="0.3">
      <c r="A626" s="5">
        <f>[1]Intermediate!A626</f>
        <v>0</v>
      </c>
      <c r="B626" s="6" t="e">
        <f>VLOOKUP($D626,'[1]Counties Systems Crosswalk'!C:E,3)</f>
        <v>#N/A</v>
      </c>
      <c r="C626" s="7" t="e">
        <f>VLOOKUP($A626,[1]Intermediate!A:T,3)</f>
        <v>#N/A</v>
      </c>
      <c r="D626" s="7" t="e">
        <f>VLOOKUP($C626,[1]Claims!A:B,2,FALSE)</f>
        <v>#N/A</v>
      </c>
      <c r="E626" t="e">
        <f>VLOOKUP($D626,'[1]Counties Systems Crosswalk'!C:D,2)</f>
        <v>#N/A</v>
      </c>
      <c r="F626" t="e">
        <f>VLOOKUP($A626,[1]Intermediate!A:T,5)</f>
        <v>#N/A</v>
      </c>
      <c r="G626" s="8" t="e">
        <f>VLOOKUP($A626,[1]Intermediate!A:T,10)</f>
        <v>#N/A</v>
      </c>
      <c r="H626" s="8" t="e">
        <f>VLOOKUP($A626,[1]Intermediate!A:T,10)*[1]Intermediate!Q626/100</f>
        <v>#N/A</v>
      </c>
      <c r="I626" s="8" t="e">
        <f>VLOOKUP($A626,[1]Intermediate!A:T,10)*[1]Intermediate!R626/100</f>
        <v>#N/A</v>
      </c>
      <c r="J626" s="8" t="e">
        <f>VLOOKUP($A626,[1]Intermediate!A:T,10)*[1]Intermediate!S626/100</f>
        <v>#N/A</v>
      </c>
      <c r="K626" t="str">
        <f t="shared" si="36"/>
        <v/>
      </c>
      <c r="L626" s="9" t="e">
        <f>VLOOKUP($A626,[1]Intermediate!A:T,2)</f>
        <v>#N/A</v>
      </c>
      <c r="M626" t="e">
        <f t="shared" si="37"/>
        <v>#N/A</v>
      </c>
      <c r="N626" s="10" t="e">
        <f t="shared" si="38"/>
        <v>#N/A</v>
      </c>
      <c r="O626" s="10" t="e">
        <f t="shared" si="38"/>
        <v>#N/A</v>
      </c>
      <c r="P626" s="10" t="e">
        <f t="shared" si="38"/>
        <v>#N/A</v>
      </c>
      <c r="Q626" s="11" t="e">
        <f t="shared" si="39"/>
        <v>#N/A</v>
      </c>
    </row>
    <row r="627" spans="1:17" ht="15" hidden="1" customHeight="1" x14ac:dyDescent="0.3">
      <c r="A627" s="5">
        <f>[1]Intermediate!A627</f>
        <v>0</v>
      </c>
      <c r="B627" s="6" t="e">
        <f>VLOOKUP($D627,'[1]Counties Systems Crosswalk'!C:E,3)</f>
        <v>#N/A</v>
      </c>
      <c r="C627" s="7" t="e">
        <f>VLOOKUP($A627,[1]Intermediate!A:T,3)</f>
        <v>#N/A</v>
      </c>
      <c r="D627" s="7" t="e">
        <f>VLOOKUP($C627,[1]Claims!A:B,2,FALSE)</f>
        <v>#N/A</v>
      </c>
      <c r="E627" t="e">
        <f>VLOOKUP($D627,'[1]Counties Systems Crosswalk'!C:D,2)</f>
        <v>#N/A</v>
      </c>
      <c r="F627" t="e">
        <f>VLOOKUP($A627,[1]Intermediate!A:T,5)</f>
        <v>#N/A</v>
      </c>
      <c r="G627" s="8" t="e">
        <f>VLOOKUP($A627,[1]Intermediate!A:T,10)</f>
        <v>#N/A</v>
      </c>
      <c r="H627" s="8" t="e">
        <f>VLOOKUP($A627,[1]Intermediate!A:T,10)*[1]Intermediate!Q627/100</f>
        <v>#N/A</v>
      </c>
      <c r="I627" s="8" t="e">
        <f>VLOOKUP($A627,[1]Intermediate!A:T,10)*[1]Intermediate!R627/100</f>
        <v>#N/A</v>
      </c>
      <c r="J627" s="8" t="e">
        <f>VLOOKUP($A627,[1]Intermediate!A:T,10)*[1]Intermediate!S627/100</f>
        <v>#N/A</v>
      </c>
      <c r="K627" t="str">
        <f t="shared" si="36"/>
        <v/>
      </c>
      <c r="L627" s="9" t="e">
        <f>VLOOKUP($A627,[1]Intermediate!A:T,2)</f>
        <v>#N/A</v>
      </c>
      <c r="M627" t="e">
        <f t="shared" si="37"/>
        <v>#N/A</v>
      </c>
      <c r="N627" s="10" t="e">
        <f t="shared" si="38"/>
        <v>#N/A</v>
      </c>
      <c r="O627" s="10" t="e">
        <f t="shared" si="38"/>
        <v>#N/A</v>
      </c>
      <c r="P627" s="10" t="e">
        <f t="shared" si="38"/>
        <v>#N/A</v>
      </c>
      <c r="Q627" s="11" t="e">
        <f t="shared" si="39"/>
        <v>#N/A</v>
      </c>
    </row>
    <row r="628" spans="1:17" ht="15" hidden="1" customHeight="1" x14ac:dyDescent="0.3">
      <c r="A628" s="5">
        <f>[1]Intermediate!A628</f>
        <v>0</v>
      </c>
      <c r="B628" s="6" t="e">
        <f>VLOOKUP($D628,'[1]Counties Systems Crosswalk'!C:E,3)</f>
        <v>#N/A</v>
      </c>
      <c r="C628" s="7" t="e">
        <f>VLOOKUP($A628,[1]Intermediate!A:T,3)</f>
        <v>#N/A</v>
      </c>
      <c r="D628" s="7" t="e">
        <f>VLOOKUP($C628,[1]Claims!A:B,2,FALSE)</f>
        <v>#N/A</v>
      </c>
      <c r="E628" t="e">
        <f>VLOOKUP($D628,'[1]Counties Systems Crosswalk'!C:D,2)</f>
        <v>#N/A</v>
      </c>
      <c r="F628" t="e">
        <f>VLOOKUP($A628,[1]Intermediate!A:T,5)</f>
        <v>#N/A</v>
      </c>
      <c r="G628" s="8" t="e">
        <f>VLOOKUP($A628,[1]Intermediate!A:T,10)</f>
        <v>#N/A</v>
      </c>
      <c r="H628" s="8" t="e">
        <f>VLOOKUP($A628,[1]Intermediate!A:T,10)*[1]Intermediate!Q628/100</f>
        <v>#N/A</v>
      </c>
      <c r="I628" s="8" t="e">
        <f>VLOOKUP($A628,[1]Intermediate!A:T,10)*[1]Intermediate!R628/100</f>
        <v>#N/A</v>
      </c>
      <c r="J628" s="8" t="e">
        <f>VLOOKUP($A628,[1]Intermediate!A:T,10)*[1]Intermediate!S628/100</f>
        <v>#N/A</v>
      </c>
      <c r="K628" t="str">
        <f t="shared" si="36"/>
        <v/>
      </c>
      <c r="L628" s="9" t="e">
        <f>VLOOKUP($A628,[1]Intermediate!A:T,2)</f>
        <v>#N/A</v>
      </c>
      <c r="M628" t="e">
        <f t="shared" si="37"/>
        <v>#N/A</v>
      </c>
      <c r="N628" s="10" t="e">
        <f t="shared" si="38"/>
        <v>#N/A</v>
      </c>
      <c r="O628" s="10" t="e">
        <f t="shared" si="38"/>
        <v>#N/A</v>
      </c>
      <c r="P628" s="10" t="e">
        <f t="shared" si="38"/>
        <v>#N/A</v>
      </c>
      <c r="Q628" s="11" t="e">
        <f t="shared" si="39"/>
        <v>#N/A</v>
      </c>
    </row>
    <row r="629" spans="1:17" ht="15" hidden="1" customHeight="1" x14ac:dyDescent="0.3">
      <c r="A629" s="5">
        <f>[1]Intermediate!A629</f>
        <v>0</v>
      </c>
      <c r="B629" s="6" t="e">
        <f>VLOOKUP($D629,'[1]Counties Systems Crosswalk'!C:E,3)</f>
        <v>#N/A</v>
      </c>
      <c r="C629" s="7" t="e">
        <f>VLOOKUP($A629,[1]Intermediate!A:T,3)</f>
        <v>#N/A</v>
      </c>
      <c r="D629" s="7" t="e">
        <f>VLOOKUP($C629,[1]Claims!A:B,2,FALSE)</f>
        <v>#N/A</v>
      </c>
      <c r="E629" t="e">
        <f>VLOOKUP($D629,'[1]Counties Systems Crosswalk'!C:D,2)</f>
        <v>#N/A</v>
      </c>
      <c r="F629" t="e">
        <f>VLOOKUP($A629,[1]Intermediate!A:T,5)</f>
        <v>#N/A</v>
      </c>
      <c r="G629" s="8" t="e">
        <f>VLOOKUP($A629,[1]Intermediate!A:T,10)</f>
        <v>#N/A</v>
      </c>
      <c r="H629" s="8" t="e">
        <f>VLOOKUP($A629,[1]Intermediate!A:T,10)*[1]Intermediate!Q629/100</f>
        <v>#N/A</v>
      </c>
      <c r="I629" s="8" t="e">
        <f>VLOOKUP($A629,[1]Intermediate!A:T,10)*[1]Intermediate!R629/100</f>
        <v>#N/A</v>
      </c>
      <c r="J629" s="8" t="e">
        <f>VLOOKUP($A629,[1]Intermediate!A:T,10)*[1]Intermediate!S629/100</f>
        <v>#N/A</v>
      </c>
      <c r="K629" t="str">
        <f t="shared" si="36"/>
        <v/>
      </c>
      <c r="L629" s="9" t="e">
        <f>VLOOKUP($A629,[1]Intermediate!A:T,2)</f>
        <v>#N/A</v>
      </c>
      <c r="M629" t="e">
        <f t="shared" si="37"/>
        <v>#N/A</v>
      </c>
      <c r="N629" s="10" t="e">
        <f t="shared" si="38"/>
        <v>#N/A</v>
      </c>
      <c r="O629" s="10" t="e">
        <f t="shared" si="38"/>
        <v>#N/A</v>
      </c>
      <c r="P629" s="10" t="e">
        <f t="shared" si="38"/>
        <v>#N/A</v>
      </c>
      <c r="Q629" s="11" t="e">
        <f t="shared" si="39"/>
        <v>#N/A</v>
      </c>
    </row>
    <row r="630" spans="1:17" ht="15" hidden="1" customHeight="1" x14ac:dyDescent="0.3">
      <c r="A630" s="5">
        <f>[1]Intermediate!A630</f>
        <v>0</v>
      </c>
      <c r="B630" s="6" t="e">
        <f>VLOOKUP($D630,'[1]Counties Systems Crosswalk'!C:E,3)</f>
        <v>#N/A</v>
      </c>
      <c r="C630" s="7" t="e">
        <f>VLOOKUP($A630,[1]Intermediate!A:T,3)</f>
        <v>#N/A</v>
      </c>
      <c r="D630" s="7" t="e">
        <f>VLOOKUP($C630,[1]Claims!A:B,2,FALSE)</f>
        <v>#N/A</v>
      </c>
      <c r="E630" t="e">
        <f>VLOOKUP($D630,'[1]Counties Systems Crosswalk'!C:D,2)</f>
        <v>#N/A</v>
      </c>
      <c r="F630" t="e">
        <f>VLOOKUP($A630,[1]Intermediate!A:T,5)</f>
        <v>#N/A</v>
      </c>
      <c r="G630" s="8" t="e">
        <f>VLOOKUP($A630,[1]Intermediate!A:T,10)</f>
        <v>#N/A</v>
      </c>
      <c r="H630" s="8" t="e">
        <f>VLOOKUP($A630,[1]Intermediate!A:T,10)*[1]Intermediate!Q630/100</f>
        <v>#N/A</v>
      </c>
      <c r="I630" s="8" t="e">
        <f>VLOOKUP($A630,[1]Intermediate!A:T,10)*[1]Intermediate!R630/100</f>
        <v>#N/A</v>
      </c>
      <c r="J630" s="8" t="e">
        <f>VLOOKUP($A630,[1]Intermediate!A:T,10)*[1]Intermediate!S630/100</f>
        <v>#N/A</v>
      </c>
      <c r="K630" t="str">
        <f t="shared" si="36"/>
        <v/>
      </c>
      <c r="L630" s="9" t="e">
        <f>VLOOKUP($A630,[1]Intermediate!A:T,2)</f>
        <v>#N/A</v>
      </c>
      <c r="M630" t="e">
        <f t="shared" si="37"/>
        <v>#N/A</v>
      </c>
      <c r="N630" s="10" t="e">
        <f t="shared" si="38"/>
        <v>#N/A</v>
      </c>
      <c r="O630" s="10" t="e">
        <f t="shared" si="38"/>
        <v>#N/A</v>
      </c>
      <c r="P630" s="10" t="e">
        <f t="shared" si="38"/>
        <v>#N/A</v>
      </c>
      <c r="Q630" s="11" t="e">
        <f t="shared" si="39"/>
        <v>#N/A</v>
      </c>
    </row>
    <row r="631" spans="1:17" ht="15" hidden="1" customHeight="1" x14ac:dyDescent="0.3">
      <c r="A631" s="5">
        <f>[1]Intermediate!A631</f>
        <v>0</v>
      </c>
      <c r="B631" s="6" t="e">
        <f>VLOOKUP($D631,'[1]Counties Systems Crosswalk'!C:E,3)</f>
        <v>#N/A</v>
      </c>
      <c r="C631" s="7" t="e">
        <f>VLOOKUP($A631,[1]Intermediate!A:T,3)</f>
        <v>#N/A</v>
      </c>
      <c r="D631" s="7" t="e">
        <f>VLOOKUP($C631,[1]Claims!A:B,2,FALSE)</f>
        <v>#N/A</v>
      </c>
      <c r="E631" t="e">
        <f>VLOOKUP($D631,'[1]Counties Systems Crosswalk'!C:D,2)</f>
        <v>#N/A</v>
      </c>
      <c r="F631" t="e">
        <f>VLOOKUP($A631,[1]Intermediate!A:T,5)</f>
        <v>#N/A</v>
      </c>
      <c r="G631" s="8" t="e">
        <f>VLOOKUP($A631,[1]Intermediate!A:T,10)</f>
        <v>#N/A</v>
      </c>
      <c r="H631" s="8" t="e">
        <f>VLOOKUP($A631,[1]Intermediate!A:T,10)*[1]Intermediate!Q631/100</f>
        <v>#N/A</v>
      </c>
      <c r="I631" s="8" t="e">
        <f>VLOOKUP($A631,[1]Intermediate!A:T,10)*[1]Intermediate!R631/100</f>
        <v>#N/A</v>
      </c>
      <c r="J631" s="8" t="e">
        <f>VLOOKUP($A631,[1]Intermediate!A:T,10)*[1]Intermediate!S631/100</f>
        <v>#N/A</v>
      </c>
      <c r="K631" t="str">
        <f t="shared" si="36"/>
        <v/>
      </c>
      <c r="L631" s="9" t="e">
        <f>VLOOKUP($A631,[1]Intermediate!A:T,2)</f>
        <v>#N/A</v>
      </c>
      <c r="M631" t="e">
        <f t="shared" si="37"/>
        <v>#N/A</v>
      </c>
      <c r="N631" s="10" t="e">
        <f t="shared" si="38"/>
        <v>#N/A</v>
      </c>
      <c r="O631" s="10" t="e">
        <f t="shared" si="38"/>
        <v>#N/A</v>
      </c>
      <c r="P631" s="10" t="e">
        <f t="shared" si="38"/>
        <v>#N/A</v>
      </c>
      <c r="Q631" s="11" t="e">
        <f t="shared" si="39"/>
        <v>#N/A</v>
      </c>
    </row>
    <row r="632" spans="1:17" ht="15" hidden="1" customHeight="1" x14ac:dyDescent="0.3">
      <c r="A632" s="5">
        <f>[1]Intermediate!A632</f>
        <v>0</v>
      </c>
      <c r="B632" s="6" t="e">
        <f>VLOOKUP($D632,'[1]Counties Systems Crosswalk'!C:E,3)</f>
        <v>#N/A</v>
      </c>
      <c r="C632" s="7" t="e">
        <f>VLOOKUP($A632,[1]Intermediate!A:T,3)</f>
        <v>#N/A</v>
      </c>
      <c r="D632" s="7" t="e">
        <f>VLOOKUP($C632,[1]Claims!A:B,2,FALSE)</f>
        <v>#N/A</v>
      </c>
      <c r="E632" t="e">
        <f>VLOOKUP($D632,'[1]Counties Systems Crosswalk'!C:D,2)</f>
        <v>#N/A</v>
      </c>
      <c r="F632" t="e">
        <f>VLOOKUP($A632,[1]Intermediate!A:T,5)</f>
        <v>#N/A</v>
      </c>
      <c r="G632" s="8" t="e">
        <f>VLOOKUP($A632,[1]Intermediate!A:T,10)</f>
        <v>#N/A</v>
      </c>
      <c r="H632" s="8" t="e">
        <f>VLOOKUP($A632,[1]Intermediate!A:T,10)*[1]Intermediate!Q632/100</f>
        <v>#N/A</v>
      </c>
      <c r="I632" s="8" t="e">
        <f>VLOOKUP($A632,[1]Intermediate!A:T,10)*[1]Intermediate!R632/100</f>
        <v>#N/A</v>
      </c>
      <c r="J632" s="8" t="e">
        <f>VLOOKUP($A632,[1]Intermediate!A:T,10)*[1]Intermediate!S632/100</f>
        <v>#N/A</v>
      </c>
      <c r="K632" t="str">
        <f t="shared" si="36"/>
        <v/>
      </c>
      <c r="L632" s="9" t="e">
        <f>VLOOKUP($A632,[1]Intermediate!A:T,2)</f>
        <v>#N/A</v>
      </c>
      <c r="M632" t="e">
        <f t="shared" si="37"/>
        <v>#N/A</v>
      </c>
      <c r="N632" s="10" t="e">
        <f t="shared" si="38"/>
        <v>#N/A</v>
      </c>
      <c r="O632" s="10" t="e">
        <f t="shared" si="38"/>
        <v>#N/A</v>
      </c>
      <c r="P632" s="10" t="e">
        <f t="shared" si="38"/>
        <v>#N/A</v>
      </c>
      <c r="Q632" s="11" t="e">
        <f t="shared" si="39"/>
        <v>#N/A</v>
      </c>
    </row>
    <row r="633" spans="1:17" ht="15" hidden="1" customHeight="1" x14ac:dyDescent="0.3">
      <c r="A633" s="5">
        <f>[1]Intermediate!A633</f>
        <v>0</v>
      </c>
      <c r="B633" s="6" t="e">
        <f>VLOOKUP($D633,'[1]Counties Systems Crosswalk'!C:E,3)</f>
        <v>#N/A</v>
      </c>
      <c r="C633" s="7" t="e">
        <f>VLOOKUP($A633,[1]Intermediate!A:T,3)</f>
        <v>#N/A</v>
      </c>
      <c r="D633" s="7" t="e">
        <f>VLOOKUP($C633,[1]Claims!A:B,2,FALSE)</f>
        <v>#N/A</v>
      </c>
      <c r="E633" t="e">
        <f>VLOOKUP($D633,'[1]Counties Systems Crosswalk'!C:D,2)</f>
        <v>#N/A</v>
      </c>
      <c r="F633" t="e">
        <f>VLOOKUP($A633,[1]Intermediate!A:T,5)</f>
        <v>#N/A</v>
      </c>
      <c r="G633" s="8" t="e">
        <f>VLOOKUP($A633,[1]Intermediate!A:T,10)</f>
        <v>#N/A</v>
      </c>
      <c r="H633" s="8" t="e">
        <f>VLOOKUP($A633,[1]Intermediate!A:T,10)*[1]Intermediate!Q633/100</f>
        <v>#N/A</v>
      </c>
      <c r="I633" s="8" t="e">
        <f>VLOOKUP($A633,[1]Intermediate!A:T,10)*[1]Intermediate!R633/100</f>
        <v>#N/A</v>
      </c>
      <c r="J633" s="8" t="e">
        <f>VLOOKUP($A633,[1]Intermediate!A:T,10)*[1]Intermediate!S633/100</f>
        <v>#N/A</v>
      </c>
      <c r="K633" t="str">
        <f t="shared" si="36"/>
        <v/>
      </c>
      <c r="L633" s="9" t="e">
        <f>VLOOKUP($A633,[1]Intermediate!A:T,2)</f>
        <v>#N/A</v>
      </c>
      <c r="M633" t="e">
        <f t="shared" si="37"/>
        <v>#N/A</v>
      </c>
      <c r="N633" s="10" t="e">
        <f t="shared" si="38"/>
        <v>#N/A</v>
      </c>
      <c r="O633" s="10" t="e">
        <f t="shared" si="38"/>
        <v>#N/A</v>
      </c>
      <c r="P633" s="10" t="e">
        <f t="shared" si="38"/>
        <v>#N/A</v>
      </c>
      <c r="Q633" s="11" t="e">
        <f t="shared" si="39"/>
        <v>#N/A</v>
      </c>
    </row>
    <row r="634" spans="1:17" ht="15" hidden="1" customHeight="1" x14ac:dyDescent="0.3">
      <c r="A634" s="5">
        <f>[1]Intermediate!A634</f>
        <v>0</v>
      </c>
      <c r="B634" s="6" t="e">
        <f>VLOOKUP($D634,'[1]Counties Systems Crosswalk'!C:E,3)</f>
        <v>#N/A</v>
      </c>
      <c r="C634" s="7" t="e">
        <f>VLOOKUP($A634,[1]Intermediate!A:T,3)</f>
        <v>#N/A</v>
      </c>
      <c r="D634" s="7" t="e">
        <f>VLOOKUP($C634,[1]Claims!A:B,2,FALSE)</f>
        <v>#N/A</v>
      </c>
      <c r="E634" t="e">
        <f>VLOOKUP($D634,'[1]Counties Systems Crosswalk'!C:D,2)</f>
        <v>#N/A</v>
      </c>
      <c r="F634" t="e">
        <f>VLOOKUP($A634,[1]Intermediate!A:T,5)</f>
        <v>#N/A</v>
      </c>
      <c r="G634" s="8" t="e">
        <f>VLOOKUP($A634,[1]Intermediate!A:T,10)</f>
        <v>#N/A</v>
      </c>
      <c r="H634" s="8" t="e">
        <f>VLOOKUP($A634,[1]Intermediate!A:T,10)*[1]Intermediate!Q634/100</f>
        <v>#N/A</v>
      </c>
      <c r="I634" s="8" t="e">
        <f>VLOOKUP($A634,[1]Intermediate!A:T,10)*[1]Intermediate!R634/100</f>
        <v>#N/A</v>
      </c>
      <c r="J634" s="8" t="e">
        <f>VLOOKUP($A634,[1]Intermediate!A:T,10)*[1]Intermediate!S634/100</f>
        <v>#N/A</v>
      </c>
      <c r="K634" t="str">
        <f t="shared" si="36"/>
        <v/>
      </c>
      <c r="L634" s="9" t="e">
        <f>VLOOKUP($A634,[1]Intermediate!A:T,2)</f>
        <v>#N/A</v>
      </c>
      <c r="M634" t="e">
        <f t="shared" si="37"/>
        <v>#N/A</v>
      </c>
      <c r="N634" s="10" t="e">
        <f t="shared" si="38"/>
        <v>#N/A</v>
      </c>
      <c r="O634" s="10" t="e">
        <f t="shared" si="38"/>
        <v>#N/A</v>
      </c>
      <c r="P634" s="10" t="e">
        <f t="shared" si="38"/>
        <v>#N/A</v>
      </c>
      <c r="Q634" s="11" t="e">
        <f t="shared" si="39"/>
        <v>#N/A</v>
      </c>
    </row>
    <row r="635" spans="1:17" ht="15" hidden="1" customHeight="1" x14ac:dyDescent="0.3">
      <c r="A635" s="5">
        <f>[1]Intermediate!A635</f>
        <v>0</v>
      </c>
      <c r="B635" s="6" t="e">
        <f>VLOOKUP($D635,'[1]Counties Systems Crosswalk'!C:E,3)</f>
        <v>#N/A</v>
      </c>
      <c r="C635" s="7" t="e">
        <f>VLOOKUP($A635,[1]Intermediate!A:T,3)</f>
        <v>#N/A</v>
      </c>
      <c r="D635" s="7" t="e">
        <f>VLOOKUP($C635,[1]Claims!A:B,2,FALSE)</f>
        <v>#N/A</v>
      </c>
      <c r="E635" t="e">
        <f>VLOOKUP($D635,'[1]Counties Systems Crosswalk'!C:D,2)</f>
        <v>#N/A</v>
      </c>
      <c r="F635" t="e">
        <f>VLOOKUP($A635,[1]Intermediate!A:T,5)</f>
        <v>#N/A</v>
      </c>
      <c r="G635" s="8" t="e">
        <f>VLOOKUP($A635,[1]Intermediate!A:T,10)</f>
        <v>#N/A</v>
      </c>
      <c r="H635" s="8" t="e">
        <f>VLOOKUP($A635,[1]Intermediate!A:T,10)*[1]Intermediate!Q635/100</f>
        <v>#N/A</v>
      </c>
      <c r="I635" s="8" t="e">
        <f>VLOOKUP($A635,[1]Intermediate!A:T,10)*[1]Intermediate!R635/100</f>
        <v>#N/A</v>
      </c>
      <c r="J635" s="8" t="e">
        <f>VLOOKUP($A635,[1]Intermediate!A:T,10)*[1]Intermediate!S635/100</f>
        <v>#N/A</v>
      </c>
      <c r="K635" t="str">
        <f t="shared" si="36"/>
        <v/>
      </c>
      <c r="L635" s="9" t="e">
        <f>VLOOKUP($A635,[1]Intermediate!A:T,2)</f>
        <v>#N/A</v>
      </c>
      <c r="M635" t="e">
        <f t="shared" si="37"/>
        <v>#N/A</v>
      </c>
      <c r="N635" s="10" t="e">
        <f t="shared" si="38"/>
        <v>#N/A</v>
      </c>
      <c r="O635" s="10" t="e">
        <f t="shared" si="38"/>
        <v>#N/A</v>
      </c>
      <c r="P635" s="10" t="e">
        <f t="shared" si="38"/>
        <v>#N/A</v>
      </c>
      <c r="Q635" s="11" t="e">
        <f t="shared" si="39"/>
        <v>#N/A</v>
      </c>
    </row>
    <row r="636" spans="1:17" ht="15" hidden="1" customHeight="1" x14ac:dyDescent="0.3">
      <c r="A636" s="5">
        <f>[1]Intermediate!A636</f>
        <v>0</v>
      </c>
      <c r="B636" s="6" t="e">
        <f>VLOOKUP($D636,'[1]Counties Systems Crosswalk'!C:E,3)</f>
        <v>#N/A</v>
      </c>
      <c r="C636" s="7" t="e">
        <f>VLOOKUP($A636,[1]Intermediate!A:T,3)</f>
        <v>#N/A</v>
      </c>
      <c r="D636" s="7" t="e">
        <f>VLOOKUP($C636,[1]Claims!A:B,2,FALSE)</f>
        <v>#N/A</v>
      </c>
      <c r="E636" t="e">
        <f>VLOOKUP($D636,'[1]Counties Systems Crosswalk'!C:D,2)</f>
        <v>#N/A</v>
      </c>
      <c r="F636" t="e">
        <f>VLOOKUP($A636,[1]Intermediate!A:T,5)</f>
        <v>#N/A</v>
      </c>
      <c r="G636" s="8" t="e">
        <f>VLOOKUP($A636,[1]Intermediate!A:T,10)</f>
        <v>#N/A</v>
      </c>
      <c r="H636" s="8" t="e">
        <f>VLOOKUP($A636,[1]Intermediate!A:T,10)*[1]Intermediate!Q636/100</f>
        <v>#N/A</v>
      </c>
      <c r="I636" s="8" t="e">
        <f>VLOOKUP($A636,[1]Intermediate!A:T,10)*[1]Intermediate!R636/100</f>
        <v>#N/A</v>
      </c>
      <c r="J636" s="8" t="e">
        <f>VLOOKUP($A636,[1]Intermediate!A:T,10)*[1]Intermediate!S636/100</f>
        <v>#N/A</v>
      </c>
      <c r="K636" t="str">
        <f t="shared" si="36"/>
        <v/>
      </c>
      <c r="L636" s="9" t="e">
        <f>VLOOKUP($A636,[1]Intermediate!A:T,2)</f>
        <v>#N/A</v>
      </c>
      <c r="M636" t="e">
        <f t="shared" si="37"/>
        <v>#N/A</v>
      </c>
      <c r="N636" s="10" t="e">
        <f t="shared" si="38"/>
        <v>#N/A</v>
      </c>
      <c r="O636" s="10" t="e">
        <f t="shared" si="38"/>
        <v>#N/A</v>
      </c>
      <c r="P636" s="10" t="e">
        <f t="shared" si="38"/>
        <v>#N/A</v>
      </c>
      <c r="Q636" s="11" t="e">
        <f t="shared" si="39"/>
        <v>#N/A</v>
      </c>
    </row>
    <row r="637" spans="1:17" ht="15" hidden="1" customHeight="1" x14ac:dyDescent="0.3">
      <c r="A637" s="5">
        <f>[1]Intermediate!A637</f>
        <v>0</v>
      </c>
      <c r="B637" s="6" t="e">
        <f>VLOOKUP($D637,'[1]Counties Systems Crosswalk'!C:E,3)</f>
        <v>#N/A</v>
      </c>
      <c r="C637" s="7" t="e">
        <f>VLOOKUP($A637,[1]Intermediate!A:T,3)</f>
        <v>#N/A</v>
      </c>
      <c r="D637" s="7" t="e">
        <f>VLOOKUP($C637,[1]Claims!A:B,2,FALSE)</f>
        <v>#N/A</v>
      </c>
      <c r="E637" t="e">
        <f>VLOOKUP($D637,'[1]Counties Systems Crosswalk'!C:D,2)</f>
        <v>#N/A</v>
      </c>
      <c r="F637" t="e">
        <f>VLOOKUP($A637,[1]Intermediate!A:T,5)</f>
        <v>#N/A</v>
      </c>
      <c r="G637" s="8" t="e">
        <f>VLOOKUP($A637,[1]Intermediate!A:T,10)</f>
        <v>#N/A</v>
      </c>
      <c r="H637" s="8" t="e">
        <f>VLOOKUP($A637,[1]Intermediate!A:T,10)*[1]Intermediate!Q637/100</f>
        <v>#N/A</v>
      </c>
      <c r="I637" s="8" t="e">
        <f>VLOOKUP($A637,[1]Intermediate!A:T,10)*[1]Intermediate!R637/100</f>
        <v>#N/A</v>
      </c>
      <c r="J637" s="8" t="e">
        <f>VLOOKUP($A637,[1]Intermediate!A:T,10)*[1]Intermediate!S637/100</f>
        <v>#N/A</v>
      </c>
      <c r="K637" t="str">
        <f t="shared" si="36"/>
        <v/>
      </c>
      <c r="L637" s="9" t="e">
        <f>VLOOKUP($A637,[1]Intermediate!A:T,2)</f>
        <v>#N/A</v>
      </c>
      <c r="M637" t="e">
        <f t="shared" si="37"/>
        <v>#N/A</v>
      </c>
      <c r="N637" s="10" t="e">
        <f t="shared" si="38"/>
        <v>#N/A</v>
      </c>
      <c r="O637" s="10" t="e">
        <f t="shared" si="38"/>
        <v>#N/A</v>
      </c>
      <c r="P637" s="10" t="e">
        <f t="shared" si="38"/>
        <v>#N/A</v>
      </c>
      <c r="Q637" s="11" t="e">
        <f t="shared" si="39"/>
        <v>#N/A</v>
      </c>
    </row>
    <row r="638" spans="1:17" ht="15" hidden="1" customHeight="1" x14ac:dyDescent="0.3">
      <c r="A638" s="5">
        <f>[1]Intermediate!A638</f>
        <v>0</v>
      </c>
      <c r="B638" s="6" t="e">
        <f>VLOOKUP($D638,'[1]Counties Systems Crosswalk'!C:E,3)</f>
        <v>#N/A</v>
      </c>
      <c r="C638" s="7" t="e">
        <f>VLOOKUP($A638,[1]Intermediate!A:T,3)</f>
        <v>#N/A</v>
      </c>
      <c r="D638" s="7" t="e">
        <f>VLOOKUP($C638,[1]Claims!A:B,2,FALSE)</f>
        <v>#N/A</v>
      </c>
      <c r="E638" t="e">
        <f>VLOOKUP($D638,'[1]Counties Systems Crosswalk'!C:D,2)</f>
        <v>#N/A</v>
      </c>
      <c r="F638" t="e">
        <f>VLOOKUP($A638,[1]Intermediate!A:T,5)</f>
        <v>#N/A</v>
      </c>
      <c r="G638" s="8" t="e">
        <f>VLOOKUP($A638,[1]Intermediate!A:T,10)</f>
        <v>#N/A</v>
      </c>
      <c r="H638" s="8" t="e">
        <f>VLOOKUP($A638,[1]Intermediate!A:T,10)*[1]Intermediate!Q638/100</f>
        <v>#N/A</v>
      </c>
      <c r="I638" s="8" t="e">
        <f>VLOOKUP($A638,[1]Intermediate!A:T,10)*[1]Intermediate!R638/100</f>
        <v>#N/A</v>
      </c>
      <c r="J638" s="8" t="e">
        <f>VLOOKUP($A638,[1]Intermediate!A:T,10)*[1]Intermediate!S638/100</f>
        <v>#N/A</v>
      </c>
      <c r="K638" t="str">
        <f t="shared" si="36"/>
        <v/>
      </c>
      <c r="L638" s="9" t="e">
        <f>VLOOKUP($A638,[1]Intermediate!A:T,2)</f>
        <v>#N/A</v>
      </c>
      <c r="M638" t="e">
        <f t="shared" si="37"/>
        <v>#N/A</v>
      </c>
      <c r="N638" s="10" t="e">
        <f t="shared" si="38"/>
        <v>#N/A</v>
      </c>
      <c r="O638" s="10" t="e">
        <f t="shared" si="38"/>
        <v>#N/A</v>
      </c>
      <c r="P638" s="10" t="e">
        <f t="shared" si="38"/>
        <v>#N/A</v>
      </c>
      <c r="Q638" s="11" t="e">
        <f t="shared" si="39"/>
        <v>#N/A</v>
      </c>
    </row>
    <row r="639" spans="1:17" ht="15" hidden="1" customHeight="1" x14ac:dyDescent="0.3">
      <c r="A639" s="5">
        <f>[1]Intermediate!A639</f>
        <v>0</v>
      </c>
      <c r="B639" s="6" t="e">
        <f>VLOOKUP($D639,'[1]Counties Systems Crosswalk'!C:E,3)</f>
        <v>#N/A</v>
      </c>
      <c r="C639" s="7" t="e">
        <f>VLOOKUP($A639,[1]Intermediate!A:T,3)</f>
        <v>#N/A</v>
      </c>
      <c r="D639" s="7" t="e">
        <f>VLOOKUP($C639,[1]Claims!A:B,2,FALSE)</f>
        <v>#N/A</v>
      </c>
      <c r="E639" t="e">
        <f>VLOOKUP($D639,'[1]Counties Systems Crosswalk'!C:D,2)</f>
        <v>#N/A</v>
      </c>
      <c r="F639" t="e">
        <f>VLOOKUP($A639,[1]Intermediate!A:T,5)</f>
        <v>#N/A</v>
      </c>
      <c r="G639" s="8" t="e">
        <f>VLOOKUP($A639,[1]Intermediate!A:T,10)</f>
        <v>#N/A</v>
      </c>
      <c r="H639" s="8" t="e">
        <f>VLOOKUP($A639,[1]Intermediate!A:T,10)*[1]Intermediate!Q639/100</f>
        <v>#N/A</v>
      </c>
      <c r="I639" s="8" t="e">
        <f>VLOOKUP($A639,[1]Intermediate!A:T,10)*[1]Intermediate!R639/100</f>
        <v>#N/A</v>
      </c>
      <c r="J639" s="8" t="e">
        <f>VLOOKUP($A639,[1]Intermediate!A:T,10)*[1]Intermediate!S639/100</f>
        <v>#N/A</v>
      </c>
      <c r="K639" t="str">
        <f t="shared" si="36"/>
        <v/>
      </c>
      <c r="L639" s="9" t="e">
        <f>VLOOKUP($A639,[1]Intermediate!A:T,2)</f>
        <v>#N/A</v>
      </c>
      <c r="M639" t="e">
        <f t="shared" si="37"/>
        <v>#N/A</v>
      </c>
      <c r="N639" s="10" t="e">
        <f t="shared" si="38"/>
        <v>#N/A</v>
      </c>
      <c r="O639" s="10" t="e">
        <f t="shared" si="38"/>
        <v>#N/A</v>
      </c>
      <c r="P639" s="10" t="e">
        <f t="shared" si="38"/>
        <v>#N/A</v>
      </c>
      <c r="Q639" s="11" t="e">
        <f t="shared" si="39"/>
        <v>#N/A</v>
      </c>
    </row>
    <row r="640" spans="1:17" ht="15" hidden="1" customHeight="1" x14ac:dyDescent="0.3">
      <c r="A640" s="5">
        <f>[1]Intermediate!A640</f>
        <v>0</v>
      </c>
      <c r="B640" s="6" t="e">
        <f>VLOOKUP($D640,'[1]Counties Systems Crosswalk'!C:E,3)</f>
        <v>#N/A</v>
      </c>
      <c r="C640" s="7" t="e">
        <f>VLOOKUP($A640,[1]Intermediate!A:T,3)</f>
        <v>#N/A</v>
      </c>
      <c r="D640" s="7" t="e">
        <f>VLOOKUP($C640,[1]Claims!A:B,2,FALSE)</f>
        <v>#N/A</v>
      </c>
      <c r="E640" t="e">
        <f>VLOOKUP($D640,'[1]Counties Systems Crosswalk'!C:D,2)</f>
        <v>#N/A</v>
      </c>
      <c r="F640" t="e">
        <f>VLOOKUP($A640,[1]Intermediate!A:T,5)</f>
        <v>#N/A</v>
      </c>
      <c r="G640" s="8" t="e">
        <f>VLOOKUP($A640,[1]Intermediate!A:T,10)</f>
        <v>#N/A</v>
      </c>
      <c r="H640" s="8" t="e">
        <f>VLOOKUP($A640,[1]Intermediate!A:T,10)*[1]Intermediate!Q640/100</f>
        <v>#N/A</v>
      </c>
      <c r="I640" s="8" t="e">
        <f>VLOOKUP($A640,[1]Intermediate!A:T,10)*[1]Intermediate!R640/100</f>
        <v>#N/A</v>
      </c>
      <c r="J640" s="8" t="e">
        <f>VLOOKUP($A640,[1]Intermediate!A:T,10)*[1]Intermediate!S640/100</f>
        <v>#N/A</v>
      </c>
      <c r="K640" t="str">
        <f t="shared" si="36"/>
        <v/>
      </c>
      <c r="L640" s="9" t="e">
        <f>VLOOKUP($A640,[1]Intermediate!A:T,2)</f>
        <v>#N/A</v>
      </c>
      <c r="M640" t="e">
        <f t="shared" si="37"/>
        <v>#N/A</v>
      </c>
      <c r="N640" s="10" t="e">
        <f t="shared" si="38"/>
        <v>#N/A</v>
      </c>
      <c r="O640" s="10" t="e">
        <f t="shared" si="38"/>
        <v>#N/A</v>
      </c>
      <c r="P640" s="10" t="e">
        <f t="shared" si="38"/>
        <v>#N/A</v>
      </c>
      <c r="Q640" s="11" t="e">
        <f t="shared" si="39"/>
        <v>#N/A</v>
      </c>
    </row>
    <row r="641" spans="1:17" ht="15" hidden="1" customHeight="1" x14ac:dyDescent="0.3">
      <c r="A641" s="5">
        <f>[1]Intermediate!A641</f>
        <v>0</v>
      </c>
      <c r="B641" s="6" t="e">
        <f>VLOOKUP($D641,'[1]Counties Systems Crosswalk'!C:E,3)</f>
        <v>#N/A</v>
      </c>
      <c r="C641" s="7" t="e">
        <f>VLOOKUP($A641,[1]Intermediate!A:T,3)</f>
        <v>#N/A</v>
      </c>
      <c r="D641" s="7" t="e">
        <f>VLOOKUP($C641,[1]Claims!A:B,2,FALSE)</f>
        <v>#N/A</v>
      </c>
      <c r="E641" t="e">
        <f>VLOOKUP($D641,'[1]Counties Systems Crosswalk'!C:D,2)</f>
        <v>#N/A</v>
      </c>
      <c r="F641" t="e">
        <f>VLOOKUP($A641,[1]Intermediate!A:T,5)</f>
        <v>#N/A</v>
      </c>
      <c r="G641" s="8" t="e">
        <f>VLOOKUP($A641,[1]Intermediate!A:T,10)</f>
        <v>#N/A</v>
      </c>
      <c r="H641" s="8" t="e">
        <f>VLOOKUP($A641,[1]Intermediate!A:T,10)*[1]Intermediate!Q641/100</f>
        <v>#N/A</v>
      </c>
      <c r="I641" s="8" t="e">
        <f>VLOOKUP($A641,[1]Intermediate!A:T,10)*[1]Intermediate!R641/100</f>
        <v>#N/A</v>
      </c>
      <c r="J641" s="8" t="e">
        <f>VLOOKUP($A641,[1]Intermediate!A:T,10)*[1]Intermediate!S641/100</f>
        <v>#N/A</v>
      </c>
      <c r="K641" t="str">
        <f t="shared" si="36"/>
        <v/>
      </c>
      <c r="L641" s="9" t="e">
        <f>VLOOKUP($A641,[1]Intermediate!A:T,2)</f>
        <v>#N/A</v>
      </c>
      <c r="M641" t="e">
        <f t="shared" si="37"/>
        <v>#N/A</v>
      </c>
      <c r="N641" s="10" t="e">
        <f t="shared" si="38"/>
        <v>#N/A</v>
      </c>
      <c r="O641" s="10" t="e">
        <f t="shared" si="38"/>
        <v>#N/A</v>
      </c>
      <c r="P641" s="10" t="e">
        <f t="shared" si="38"/>
        <v>#N/A</v>
      </c>
      <c r="Q641" s="11" t="e">
        <f t="shared" si="39"/>
        <v>#N/A</v>
      </c>
    </row>
    <row r="642" spans="1:17" ht="15" hidden="1" customHeight="1" x14ac:dyDescent="0.3">
      <c r="A642" s="5">
        <f>[1]Intermediate!A642</f>
        <v>0</v>
      </c>
      <c r="B642" s="6" t="e">
        <f>VLOOKUP($D642,'[1]Counties Systems Crosswalk'!C:E,3)</f>
        <v>#N/A</v>
      </c>
      <c r="C642" s="7" t="e">
        <f>VLOOKUP($A642,[1]Intermediate!A:T,3)</f>
        <v>#N/A</v>
      </c>
      <c r="D642" s="7" t="e">
        <f>VLOOKUP($C642,[1]Claims!A:B,2,FALSE)</f>
        <v>#N/A</v>
      </c>
      <c r="E642" t="e">
        <f>VLOOKUP($D642,'[1]Counties Systems Crosswalk'!C:D,2)</f>
        <v>#N/A</v>
      </c>
      <c r="F642" t="e">
        <f>VLOOKUP($A642,[1]Intermediate!A:T,5)</f>
        <v>#N/A</v>
      </c>
      <c r="G642" s="8" t="e">
        <f>VLOOKUP($A642,[1]Intermediate!A:T,10)</f>
        <v>#N/A</v>
      </c>
      <c r="H642" s="8" t="e">
        <f>VLOOKUP($A642,[1]Intermediate!A:T,10)*[1]Intermediate!Q642/100</f>
        <v>#N/A</v>
      </c>
      <c r="I642" s="8" t="e">
        <f>VLOOKUP($A642,[1]Intermediate!A:T,10)*[1]Intermediate!R642/100</f>
        <v>#N/A</v>
      </c>
      <c r="J642" s="8" t="e">
        <f>VLOOKUP($A642,[1]Intermediate!A:T,10)*[1]Intermediate!S642/100</f>
        <v>#N/A</v>
      </c>
      <c r="K642" t="str">
        <f t="shared" si="36"/>
        <v/>
      </c>
      <c r="L642" s="9" t="e">
        <f>VLOOKUP($A642,[1]Intermediate!A:T,2)</f>
        <v>#N/A</v>
      </c>
      <c r="M642" t="e">
        <f t="shared" si="37"/>
        <v>#N/A</v>
      </c>
      <c r="N642" s="10" t="e">
        <f t="shared" si="38"/>
        <v>#N/A</v>
      </c>
      <c r="O642" s="10" t="e">
        <f t="shared" si="38"/>
        <v>#N/A</v>
      </c>
      <c r="P642" s="10" t="e">
        <f t="shared" si="38"/>
        <v>#N/A</v>
      </c>
      <c r="Q642" s="11" t="e">
        <f t="shared" si="39"/>
        <v>#N/A</v>
      </c>
    </row>
    <row r="643" spans="1:17" ht="15" hidden="1" customHeight="1" x14ac:dyDescent="0.3">
      <c r="A643" s="5">
        <f>[1]Intermediate!A643</f>
        <v>0</v>
      </c>
      <c r="B643" s="6" t="e">
        <f>VLOOKUP($D643,'[1]Counties Systems Crosswalk'!C:E,3)</f>
        <v>#N/A</v>
      </c>
      <c r="C643" s="7" t="e">
        <f>VLOOKUP($A643,[1]Intermediate!A:T,3)</f>
        <v>#N/A</v>
      </c>
      <c r="D643" s="7" t="e">
        <f>VLOOKUP($C643,[1]Claims!A:B,2,FALSE)</f>
        <v>#N/A</v>
      </c>
      <c r="E643" t="e">
        <f>VLOOKUP($D643,'[1]Counties Systems Crosswalk'!C:D,2)</f>
        <v>#N/A</v>
      </c>
      <c r="F643" t="e">
        <f>VLOOKUP($A643,[1]Intermediate!A:T,5)</f>
        <v>#N/A</v>
      </c>
      <c r="G643" s="8" t="e">
        <f>VLOOKUP($A643,[1]Intermediate!A:T,10)</f>
        <v>#N/A</v>
      </c>
      <c r="H643" s="8" t="e">
        <f>VLOOKUP($A643,[1]Intermediate!A:T,10)*[1]Intermediate!Q643/100</f>
        <v>#N/A</v>
      </c>
      <c r="I643" s="8" t="e">
        <f>VLOOKUP($A643,[1]Intermediate!A:T,10)*[1]Intermediate!R643/100</f>
        <v>#N/A</v>
      </c>
      <c r="J643" s="8" t="e">
        <f>VLOOKUP($A643,[1]Intermediate!A:T,10)*[1]Intermediate!S643/100</f>
        <v>#N/A</v>
      </c>
      <c r="K643" t="str">
        <f t="shared" ref="K643:K706" si="40">IF(COUNTIF(F643, "*CAPITAL*"),"CAPITAL", IF(COUNTIF(F643, "*OPER*"),"OPERATING",""))</f>
        <v/>
      </c>
      <c r="L643" s="9" t="e">
        <f>VLOOKUP($A643,[1]Intermediate!A:T,2)</f>
        <v>#N/A</v>
      </c>
      <c r="M643" t="e">
        <f t="shared" ref="M643:M706" si="41">IF(AND(H643&gt;0,I643&gt;0),"BOTH",IF(H643&gt;0,"FEDERAL",IF(G643=0,"","STATE")))</f>
        <v>#N/A</v>
      </c>
      <c r="N643" s="10" t="e">
        <f t="shared" ref="N643:P706" si="42">H643/$G643</f>
        <v>#N/A</v>
      </c>
      <c r="O643" s="10" t="e">
        <f t="shared" si="42"/>
        <v>#N/A</v>
      </c>
      <c r="P643" s="10" t="e">
        <f t="shared" si="42"/>
        <v>#N/A</v>
      </c>
      <c r="Q643" s="11" t="e">
        <f t="shared" ref="Q643:Q706" si="43">SUM(H643:J643)</f>
        <v>#N/A</v>
      </c>
    </row>
    <row r="644" spans="1:17" ht="15" hidden="1" customHeight="1" x14ac:dyDescent="0.3">
      <c r="A644" s="5">
        <f>[1]Intermediate!A644</f>
        <v>0</v>
      </c>
      <c r="B644" s="6" t="e">
        <f>VLOOKUP($D644,'[1]Counties Systems Crosswalk'!C:E,3)</f>
        <v>#N/A</v>
      </c>
      <c r="C644" s="7" t="e">
        <f>VLOOKUP($A644,[1]Intermediate!A:T,3)</f>
        <v>#N/A</v>
      </c>
      <c r="D644" s="7" t="e">
        <f>VLOOKUP($C644,[1]Claims!A:B,2,FALSE)</f>
        <v>#N/A</v>
      </c>
      <c r="E644" t="e">
        <f>VLOOKUP($D644,'[1]Counties Systems Crosswalk'!C:D,2)</f>
        <v>#N/A</v>
      </c>
      <c r="F644" t="e">
        <f>VLOOKUP($A644,[1]Intermediate!A:T,5)</f>
        <v>#N/A</v>
      </c>
      <c r="G644" s="8" t="e">
        <f>VLOOKUP($A644,[1]Intermediate!A:T,10)</f>
        <v>#N/A</v>
      </c>
      <c r="H644" s="8" t="e">
        <f>VLOOKUP($A644,[1]Intermediate!A:T,10)*[1]Intermediate!Q644/100</f>
        <v>#N/A</v>
      </c>
      <c r="I644" s="8" t="e">
        <f>VLOOKUP($A644,[1]Intermediate!A:T,10)*[1]Intermediate!R644/100</f>
        <v>#N/A</v>
      </c>
      <c r="J644" s="8" t="e">
        <f>VLOOKUP($A644,[1]Intermediate!A:T,10)*[1]Intermediate!S644/100</f>
        <v>#N/A</v>
      </c>
      <c r="K644" t="str">
        <f t="shared" si="40"/>
        <v/>
      </c>
      <c r="L644" s="9" t="e">
        <f>VLOOKUP($A644,[1]Intermediate!A:T,2)</f>
        <v>#N/A</v>
      </c>
      <c r="M644" t="e">
        <f t="shared" si="41"/>
        <v>#N/A</v>
      </c>
      <c r="N644" s="10" t="e">
        <f t="shared" si="42"/>
        <v>#N/A</v>
      </c>
      <c r="O644" s="10" t="e">
        <f t="shared" si="42"/>
        <v>#N/A</v>
      </c>
      <c r="P644" s="10" t="e">
        <f t="shared" si="42"/>
        <v>#N/A</v>
      </c>
      <c r="Q644" s="11" t="e">
        <f t="shared" si="43"/>
        <v>#N/A</v>
      </c>
    </row>
    <row r="645" spans="1:17" ht="15" hidden="1" customHeight="1" x14ac:dyDescent="0.3">
      <c r="A645" s="5">
        <f>[1]Intermediate!A645</f>
        <v>0</v>
      </c>
      <c r="B645" s="6" t="e">
        <f>VLOOKUP($D645,'[1]Counties Systems Crosswalk'!C:E,3)</f>
        <v>#N/A</v>
      </c>
      <c r="C645" s="7" t="e">
        <f>VLOOKUP($A645,[1]Intermediate!A:T,3)</f>
        <v>#N/A</v>
      </c>
      <c r="D645" s="7" t="e">
        <f>VLOOKUP($C645,[1]Claims!A:B,2,FALSE)</f>
        <v>#N/A</v>
      </c>
      <c r="E645" t="e">
        <f>VLOOKUP($D645,'[1]Counties Systems Crosswalk'!C:D,2)</f>
        <v>#N/A</v>
      </c>
      <c r="F645" t="e">
        <f>VLOOKUP($A645,[1]Intermediate!A:T,5)</f>
        <v>#N/A</v>
      </c>
      <c r="G645" s="8" t="e">
        <f>VLOOKUP($A645,[1]Intermediate!A:T,10)</f>
        <v>#N/A</v>
      </c>
      <c r="H645" s="8" t="e">
        <f>VLOOKUP($A645,[1]Intermediate!A:T,10)*[1]Intermediate!Q645/100</f>
        <v>#N/A</v>
      </c>
      <c r="I645" s="8" t="e">
        <f>VLOOKUP($A645,[1]Intermediate!A:T,10)*[1]Intermediate!R645/100</f>
        <v>#N/A</v>
      </c>
      <c r="J645" s="8" t="e">
        <f>VLOOKUP($A645,[1]Intermediate!A:T,10)*[1]Intermediate!S645/100</f>
        <v>#N/A</v>
      </c>
      <c r="K645" t="str">
        <f t="shared" si="40"/>
        <v/>
      </c>
      <c r="L645" s="9" t="e">
        <f>VLOOKUP($A645,[1]Intermediate!A:T,2)</f>
        <v>#N/A</v>
      </c>
      <c r="M645" t="e">
        <f t="shared" si="41"/>
        <v>#N/A</v>
      </c>
      <c r="N645" s="10" t="e">
        <f t="shared" si="42"/>
        <v>#N/A</v>
      </c>
      <c r="O645" s="10" t="e">
        <f t="shared" si="42"/>
        <v>#N/A</v>
      </c>
      <c r="P645" s="10" t="e">
        <f t="shared" si="42"/>
        <v>#N/A</v>
      </c>
      <c r="Q645" s="11" t="e">
        <f t="shared" si="43"/>
        <v>#N/A</v>
      </c>
    </row>
    <row r="646" spans="1:17" ht="15" hidden="1" customHeight="1" x14ac:dyDescent="0.3">
      <c r="A646" s="5">
        <f>[1]Intermediate!A646</f>
        <v>0</v>
      </c>
      <c r="B646" s="6" t="e">
        <f>VLOOKUP($D646,'[1]Counties Systems Crosswalk'!C:E,3)</f>
        <v>#N/A</v>
      </c>
      <c r="C646" s="7" t="e">
        <f>VLOOKUP($A646,[1]Intermediate!A:T,3)</f>
        <v>#N/A</v>
      </c>
      <c r="D646" s="7" t="e">
        <f>VLOOKUP($C646,[1]Claims!A:B,2,FALSE)</f>
        <v>#N/A</v>
      </c>
      <c r="E646" t="e">
        <f>VLOOKUP($D646,'[1]Counties Systems Crosswalk'!C:D,2)</f>
        <v>#N/A</v>
      </c>
      <c r="F646" t="e">
        <f>VLOOKUP($A646,[1]Intermediate!A:T,5)</f>
        <v>#N/A</v>
      </c>
      <c r="G646" s="8" t="e">
        <f>VLOOKUP($A646,[1]Intermediate!A:T,10)</f>
        <v>#N/A</v>
      </c>
      <c r="H646" s="8" t="e">
        <f>VLOOKUP($A646,[1]Intermediate!A:T,10)*[1]Intermediate!Q646/100</f>
        <v>#N/A</v>
      </c>
      <c r="I646" s="8" t="e">
        <f>VLOOKUP($A646,[1]Intermediate!A:T,10)*[1]Intermediate!R646/100</f>
        <v>#N/A</v>
      </c>
      <c r="J646" s="8" t="e">
        <f>VLOOKUP($A646,[1]Intermediate!A:T,10)*[1]Intermediate!S646/100</f>
        <v>#N/A</v>
      </c>
      <c r="K646" t="str">
        <f t="shared" si="40"/>
        <v/>
      </c>
      <c r="L646" s="9" t="e">
        <f>VLOOKUP($A646,[1]Intermediate!A:T,2)</f>
        <v>#N/A</v>
      </c>
      <c r="M646" t="e">
        <f t="shared" si="41"/>
        <v>#N/A</v>
      </c>
      <c r="N646" s="10" t="e">
        <f t="shared" si="42"/>
        <v>#N/A</v>
      </c>
      <c r="O646" s="10" t="e">
        <f t="shared" si="42"/>
        <v>#N/A</v>
      </c>
      <c r="P646" s="10" t="e">
        <f t="shared" si="42"/>
        <v>#N/A</v>
      </c>
      <c r="Q646" s="11" t="e">
        <f t="shared" si="43"/>
        <v>#N/A</v>
      </c>
    </row>
    <row r="647" spans="1:17" ht="15" hidden="1" customHeight="1" x14ac:dyDescent="0.3">
      <c r="A647" s="5">
        <f>[1]Intermediate!A647</f>
        <v>0</v>
      </c>
      <c r="B647" s="6" t="e">
        <f>VLOOKUP($D647,'[1]Counties Systems Crosswalk'!C:E,3)</f>
        <v>#N/A</v>
      </c>
      <c r="C647" s="7" t="e">
        <f>VLOOKUP($A647,[1]Intermediate!A:T,3)</f>
        <v>#N/A</v>
      </c>
      <c r="D647" s="7" t="e">
        <f>VLOOKUP($C647,[1]Claims!A:B,2,FALSE)</f>
        <v>#N/A</v>
      </c>
      <c r="E647" t="e">
        <f>VLOOKUP($D647,'[1]Counties Systems Crosswalk'!C:D,2)</f>
        <v>#N/A</v>
      </c>
      <c r="F647" t="e">
        <f>VLOOKUP($A647,[1]Intermediate!A:T,5)</f>
        <v>#N/A</v>
      </c>
      <c r="G647" s="8" t="e">
        <f>VLOOKUP($A647,[1]Intermediate!A:T,10)</f>
        <v>#N/A</v>
      </c>
      <c r="H647" s="8" t="e">
        <f>VLOOKUP($A647,[1]Intermediate!A:T,10)*[1]Intermediate!Q647/100</f>
        <v>#N/A</v>
      </c>
      <c r="I647" s="8" t="e">
        <f>VLOOKUP($A647,[1]Intermediate!A:T,10)*[1]Intermediate!R647/100</f>
        <v>#N/A</v>
      </c>
      <c r="J647" s="8" t="e">
        <f>VLOOKUP($A647,[1]Intermediate!A:T,10)*[1]Intermediate!S647/100</f>
        <v>#N/A</v>
      </c>
      <c r="K647" t="str">
        <f t="shared" si="40"/>
        <v/>
      </c>
      <c r="L647" s="9" t="e">
        <f>VLOOKUP($A647,[1]Intermediate!A:T,2)</f>
        <v>#N/A</v>
      </c>
      <c r="M647" t="e">
        <f t="shared" si="41"/>
        <v>#N/A</v>
      </c>
      <c r="N647" s="10" t="e">
        <f t="shared" si="42"/>
        <v>#N/A</v>
      </c>
      <c r="O647" s="10" t="e">
        <f t="shared" si="42"/>
        <v>#N/A</v>
      </c>
      <c r="P647" s="10" t="e">
        <f t="shared" si="42"/>
        <v>#N/A</v>
      </c>
      <c r="Q647" s="11" t="e">
        <f t="shared" si="43"/>
        <v>#N/A</v>
      </c>
    </row>
    <row r="648" spans="1:17" ht="15" hidden="1" customHeight="1" x14ac:dyDescent="0.3">
      <c r="A648" s="5">
        <f>[1]Intermediate!A648</f>
        <v>0</v>
      </c>
      <c r="B648" s="6" t="e">
        <f>VLOOKUP($D648,'[1]Counties Systems Crosswalk'!C:E,3)</f>
        <v>#N/A</v>
      </c>
      <c r="C648" s="7" t="e">
        <f>VLOOKUP($A648,[1]Intermediate!A:T,3)</f>
        <v>#N/A</v>
      </c>
      <c r="D648" s="7" t="e">
        <f>VLOOKUP($C648,[1]Claims!A:B,2,FALSE)</f>
        <v>#N/A</v>
      </c>
      <c r="E648" t="e">
        <f>VLOOKUP($D648,'[1]Counties Systems Crosswalk'!C:D,2)</f>
        <v>#N/A</v>
      </c>
      <c r="F648" t="e">
        <f>VLOOKUP($A648,[1]Intermediate!A:T,5)</f>
        <v>#N/A</v>
      </c>
      <c r="G648" s="8" t="e">
        <f>VLOOKUP($A648,[1]Intermediate!A:T,10)</f>
        <v>#N/A</v>
      </c>
      <c r="H648" s="8" t="e">
        <f>VLOOKUP($A648,[1]Intermediate!A:T,10)*[1]Intermediate!Q648/100</f>
        <v>#N/A</v>
      </c>
      <c r="I648" s="8" t="e">
        <f>VLOOKUP($A648,[1]Intermediate!A:T,10)*[1]Intermediate!R648/100</f>
        <v>#N/A</v>
      </c>
      <c r="J648" s="8" t="e">
        <f>VLOOKUP($A648,[1]Intermediate!A:T,10)*[1]Intermediate!S648/100</f>
        <v>#N/A</v>
      </c>
      <c r="K648" t="str">
        <f t="shared" si="40"/>
        <v/>
      </c>
      <c r="L648" s="9" t="e">
        <f>VLOOKUP($A648,[1]Intermediate!A:T,2)</f>
        <v>#N/A</v>
      </c>
      <c r="M648" t="e">
        <f t="shared" si="41"/>
        <v>#N/A</v>
      </c>
      <c r="N648" s="10" t="e">
        <f t="shared" si="42"/>
        <v>#N/A</v>
      </c>
      <c r="O648" s="10" t="e">
        <f t="shared" si="42"/>
        <v>#N/A</v>
      </c>
      <c r="P648" s="10" t="e">
        <f t="shared" si="42"/>
        <v>#N/A</v>
      </c>
      <c r="Q648" s="11" t="e">
        <f t="shared" si="43"/>
        <v>#N/A</v>
      </c>
    </row>
    <row r="649" spans="1:17" ht="15" hidden="1" customHeight="1" x14ac:dyDescent="0.3">
      <c r="A649" s="5">
        <f>[1]Intermediate!A649</f>
        <v>0</v>
      </c>
      <c r="B649" s="6" t="e">
        <f>VLOOKUP($D649,'[1]Counties Systems Crosswalk'!C:E,3)</f>
        <v>#N/A</v>
      </c>
      <c r="C649" s="7" t="e">
        <f>VLOOKUP($A649,[1]Intermediate!A:T,3)</f>
        <v>#N/A</v>
      </c>
      <c r="D649" s="7" t="e">
        <f>VLOOKUP($C649,[1]Claims!A:B,2,FALSE)</f>
        <v>#N/A</v>
      </c>
      <c r="E649" t="e">
        <f>VLOOKUP($D649,'[1]Counties Systems Crosswalk'!C:D,2)</f>
        <v>#N/A</v>
      </c>
      <c r="F649" t="e">
        <f>VLOOKUP($A649,[1]Intermediate!A:T,5)</f>
        <v>#N/A</v>
      </c>
      <c r="G649" s="8" t="e">
        <f>VLOOKUP($A649,[1]Intermediate!A:T,10)</f>
        <v>#N/A</v>
      </c>
      <c r="H649" s="8" t="e">
        <f>VLOOKUP($A649,[1]Intermediate!A:T,10)*[1]Intermediate!Q649/100</f>
        <v>#N/A</v>
      </c>
      <c r="I649" s="8" t="e">
        <f>VLOOKUP($A649,[1]Intermediate!A:T,10)*[1]Intermediate!R649/100</f>
        <v>#N/A</v>
      </c>
      <c r="J649" s="8" t="e">
        <f>VLOOKUP($A649,[1]Intermediate!A:T,10)*[1]Intermediate!S649/100</f>
        <v>#N/A</v>
      </c>
      <c r="K649" t="str">
        <f t="shared" si="40"/>
        <v/>
      </c>
      <c r="L649" s="9" t="e">
        <f>VLOOKUP($A649,[1]Intermediate!A:T,2)</f>
        <v>#N/A</v>
      </c>
      <c r="M649" t="e">
        <f t="shared" si="41"/>
        <v>#N/A</v>
      </c>
      <c r="N649" s="10" t="e">
        <f t="shared" si="42"/>
        <v>#N/A</v>
      </c>
      <c r="O649" s="10" t="e">
        <f t="shared" si="42"/>
        <v>#N/A</v>
      </c>
      <c r="P649" s="10" t="e">
        <f t="shared" si="42"/>
        <v>#N/A</v>
      </c>
      <c r="Q649" s="11" t="e">
        <f t="shared" si="43"/>
        <v>#N/A</v>
      </c>
    </row>
    <row r="650" spans="1:17" ht="15" hidden="1" customHeight="1" x14ac:dyDescent="0.3">
      <c r="A650" s="5">
        <f>[1]Intermediate!A650</f>
        <v>0</v>
      </c>
      <c r="B650" s="6" t="e">
        <f>VLOOKUP($D650,'[1]Counties Systems Crosswalk'!C:E,3)</f>
        <v>#N/A</v>
      </c>
      <c r="C650" s="7" t="e">
        <f>VLOOKUP($A650,[1]Intermediate!A:T,3)</f>
        <v>#N/A</v>
      </c>
      <c r="D650" s="7" t="e">
        <f>VLOOKUP($C650,[1]Claims!A:B,2,FALSE)</f>
        <v>#N/A</v>
      </c>
      <c r="E650" t="e">
        <f>VLOOKUP($D650,'[1]Counties Systems Crosswalk'!C:D,2)</f>
        <v>#N/A</v>
      </c>
      <c r="F650" t="e">
        <f>VLOOKUP($A650,[1]Intermediate!A:T,5)</f>
        <v>#N/A</v>
      </c>
      <c r="G650" s="8" t="e">
        <f>VLOOKUP($A650,[1]Intermediate!A:T,10)</f>
        <v>#N/A</v>
      </c>
      <c r="H650" s="8" t="e">
        <f>VLOOKUP($A650,[1]Intermediate!A:T,10)*[1]Intermediate!Q650/100</f>
        <v>#N/A</v>
      </c>
      <c r="I650" s="8" t="e">
        <f>VLOOKUP($A650,[1]Intermediate!A:T,10)*[1]Intermediate!R650/100</f>
        <v>#N/A</v>
      </c>
      <c r="J650" s="8" t="e">
        <f>VLOOKUP($A650,[1]Intermediate!A:T,10)*[1]Intermediate!S650/100</f>
        <v>#N/A</v>
      </c>
      <c r="K650" t="str">
        <f t="shared" si="40"/>
        <v/>
      </c>
      <c r="L650" s="9" t="e">
        <f>VLOOKUP($A650,[1]Intermediate!A:T,2)</f>
        <v>#N/A</v>
      </c>
      <c r="M650" t="e">
        <f t="shared" si="41"/>
        <v>#N/A</v>
      </c>
      <c r="N650" s="10" t="e">
        <f t="shared" si="42"/>
        <v>#N/A</v>
      </c>
      <c r="O650" s="10" t="e">
        <f t="shared" si="42"/>
        <v>#N/A</v>
      </c>
      <c r="P650" s="10" t="e">
        <f t="shared" si="42"/>
        <v>#N/A</v>
      </c>
      <c r="Q650" s="11" t="e">
        <f t="shared" si="43"/>
        <v>#N/A</v>
      </c>
    </row>
    <row r="651" spans="1:17" ht="15" hidden="1" customHeight="1" x14ac:dyDescent="0.3">
      <c r="A651" s="5">
        <f>[1]Intermediate!A651</f>
        <v>0</v>
      </c>
      <c r="B651" s="6" t="e">
        <f>VLOOKUP($D651,'[1]Counties Systems Crosswalk'!C:E,3)</f>
        <v>#N/A</v>
      </c>
      <c r="C651" s="7" t="e">
        <f>VLOOKUP($A651,[1]Intermediate!A:T,3)</f>
        <v>#N/A</v>
      </c>
      <c r="D651" s="7" t="e">
        <f>VLOOKUP($C651,[1]Claims!A:B,2,FALSE)</f>
        <v>#N/A</v>
      </c>
      <c r="E651" t="e">
        <f>VLOOKUP($D651,'[1]Counties Systems Crosswalk'!C:D,2)</f>
        <v>#N/A</v>
      </c>
      <c r="F651" t="e">
        <f>VLOOKUP($A651,[1]Intermediate!A:T,5)</f>
        <v>#N/A</v>
      </c>
      <c r="G651" s="8" t="e">
        <f>VLOOKUP($A651,[1]Intermediate!A:T,10)</f>
        <v>#N/A</v>
      </c>
      <c r="H651" s="8" t="e">
        <f>VLOOKUP($A651,[1]Intermediate!A:T,10)*[1]Intermediate!Q651/100</f>
        <v>#N/A</v>
      </c>
      <c r="I651" s="8" t="e">
        <f>VLOOKUP($A651,[1]Intermediate!A:T,10)*[1]Intermediate!R651/100</f>
        <v>#N/A</v>
      </c>
      <c r="J651" s="8" t="e">
        <f>VLOOKUP($A651,[1]Intermediate!A:T,10)*[1]Intermediate!S651/100</f>
        <v>#N/A</v>
      </c>
      <c r="K651" t="str">
        <f t="shared" si="40"/>
        <v/>
      </c>
      <c r="L651" s="9" t="e">
        <f>VLOOKUP($A651,[1]Intermediate!A:T,2)</f>
        <v>#N/A</v>
      </c>
      <c r="M651" t="e">
        <f t="shared" si="41"/>
        <v>#N/A</v>
      </c>
      <c r="N651" s="10" t="e">
        <f t="shared" si="42"/>
        <v>#N/A</v>
      </c>
      <c r="O651" s="10" t="e">
        <f t="shared" si="42"/>
        <v>#N/A</v>
      </c>
      <c r="P651" s="10" t="e">
        <f t="shared" si="42"/>
        <v>#N/A</v>
      </c>
      <c r="Q651" s="11" t="e">
        <f t="shared" si="43"/>
        <v>#N/A</v>
      </c>
    </row>
    <row r="652" spans="1:17" ht="15" hidden="1" customHeight="1" x14ac:dyDescent="0.3">
      <c r="A652" s="5">
        <f>[1]Intermediate!A652</f>
        <v>0</v>
      </c>
      <c r="B652" s="6" t="e">
        <f>VLOOKUP($D652,'[1]Counties Systems Crosswalk'!C:E,3)</f>
        <v>#N/A</v>
      </c>
      <c r="C652" s="7" t="e">
        <f>VLOOKUP($A652,[1]Intermediate!A:T,3)</f>
        <v>#N/A</v>
      </c>
      <c r="D652" s="7" t="e">
        <f>VLOOKUP($C652,[1]Claims!A:B,2,FALSE)</f>
        <v>#N/A</v>
      </c>
      <c r="E652" t="e">
        <f>VLOOKUP($D652,'[1]Counties Systems Crosswalk'!C:D,2)</f>
        <v>#N/A</v>
      </c>
      <c r="F652" t="e">
        <f>VLOOKUP($A652,[1]Intermediate!A:T,5)</f>
        <v>#N/A</v>
      </c>
      <c r="G652" s="8" t="e">
        <f>VLOOKUP($A652,[1]Intermediate!A:T,10)</f>
        <v>#N/A</v>
      </c>
      <c r="H652" s="8" t="e">
        <f>VLOOKUP($A652,[1]Intermediate!A:T,10)*[1]Intermediate!Q652/100</f>
        <v>#N/A</v>
      </c>
      <c r="I652" s="8" t="e">
        <f>VLOOKUP($A652,[1]Intermediate!A:T,10)*[1]Intermediate!R652/100</f>
        <v>#N/A</v>
      </c>
      <c r="J652" s="8" t="e">
        <f>VLOOKUP($A652,[1]Intermediate!A:T,10)*[1]Intermediate!S652/100</f>
        <v>#N/A</v>
      </c>
      <c r="K652" t="str">
        <f t="shared" si="40"/>
        <v/>
      </c>
      <c r="L652" s="9" t="e">
        <f>VLOOKUP($A652,[1]Intermediate!A:T,2)</f>
        <v>#N/A</v>
      </c>
      <c r="M652" t="e">
        <f t="shared" si="41"/>
        <v>#N/A</v>
      </c>
      <c r="N652" s="10" t="e">
        <f t="shared" si="42"/>
        <v>#N/A</v>
      </c>
      <c r="O652" s="10" t="e">
        <f t="shared" si="42"/>
        <v>#N/A</v>
      </c>
      <c r="P652" s="10" t="e">
        <f t="shared" si="42"/>
        <v>#N/A</v>
      </c>
      <c r="Q652" s="11" t="e">
        <f t="shared" si="43"/>
        <v>#N/A</v>
      </c>
    </row>
    <row r="653" spans="1:17" ht="15" hidden="1" customHeight="1" x14ac:dyDescent="0.3">
      <c r="A653" s="5">
        <f>[1]Intermediate!A653</f>
        <v>0</v>
      </c>
      <c r="B653" s="6" t="e">
        <f>VLOOKUP($D653,'[1]Counties Systems Crosswalk'!C:E,3)</f>
        <v>#N/A</v>
      </c>
      <c r="C653" s="7" t="e">
        <f>VLOOKUP($A653,[1]Intermediate!A:T,3)</f>
        <v>#N/A</v>
      </c>
      <c r="D653" s="7" t="e">
        <f>VLOOKUP($C653,[1]Claims!A:B,2,FALSE)</f>
        <v>#N/A</v>
      </c>
      <c r="E653" t="e">
        <f>VLOOKUP($D653,'[1]Counties Systems Crosswalk'!C:D,2)</f>
        <v>#N/A</v>
      </c>
      <c r="F653" t="e">
        <f>VLOOKUP($A653,[1]Intermediate!A:T,5)</f>
        <v>#N/A</v>
      </c>
      <c r="G653" s="8" t="e">
        <f>VLOOKUP($A653,[1]Intermediate!A:T,10)</f>
        <v>#N/A</v>
      </c>
      <c r="H653" s="8" t="e">
        <f>VLOOKUP($A653,[1]Intermediate!A:T,10)*[1]Intermediate!Q653/100</f>
        <v>#N/A</v>
      </c>
      <c r="I653" s="8" t="e">
        <f>VLOOKUP($A653,[1]Intermediate!A:T,10)*[1]Intermediate!R653/100</f>
        <v>#N/A</v>
      </c>
      <c r="J653" s="8" t="e">
        <f>VLOOKUP($A653,[1]Intermediate!A:T,10)*[1]Intermediate!S653/100</f>
        <v>#N/A</v>
      </c>
      <c r="K653" t="str">
        <f t="shared" si="40"/>
        <v/>
      </c>
      <c r="L653" s="9" t="e">
        <f>VLOOKUP($A653,[1]Intermediate!A:T,2)</f>
        <v>#N/A</v>
      </c>
      <c r="M653" t="e">
        <f t="shared" si="41"/>
        <v>#N/A</v>
      </c>
      <c r="N653" s="10" t="e">
        <f t="shared" si="42"/>
        <v>#N/A</v>
      </c>
      <c r="O653" s="10" t="e">
        <f t="shared" si="42"/>
        <v>#N/A</v>
      </c>
      <c r="P653" s="10" t="e">
        <f t="shared" si="42"/>
        <v>#N/A</v>
      </c>
      <c r="Q653" s="11" t="e">
        <f t="shared" si="43"/>
        <v>#N/A</v>
      </c>
    </row>
    <row r="654" spans="1:17" ht="15" hidden="1" customHeight="1" x14ac:dyDescent="0.3">
      <c r="A654" s="5">
        <f>[1]Intermediate!A654</f>
        <v>0</v>
      </c>
      <c r="B654" s="6" t="e">
        <f>VLOOKUP($D654,'[1]Counties Systems Crosswalk'!C:E,3)</f>
        <v>#N/A</v>
      </c>
      <c r="C654" s="7" t="e">
        <f>VLOOKUP($A654,[1]Intermediate!A:T,3)</f>
        <v>#N/A</v>
      </c>
      <c r="D654" s="7" t="e">
        <f>VLOOKUP($C654,[1]Claims!A:B,2,FALSE)</f>
        <v>#N/A</v>
      </c>
      <c r="E654" t="e">
        <f>VLOOKUP($D654,'[1]Counties Systems Crosswalk'!C:D,2)</f>
        <v>#N/A</v>
      </c>
      <c r="F654" t="e">
        <f>VLOOKUP($A654,[1]Intermediate!A:T,5)</f>
        <v>#N/A</v>
      </c>
      <c r="G654" s="8" t="e">
        <f>VLOOKUP($A654,[1]Intermediate!A:T,10)</f>
        <v>#N/A</v>
      </c>
      <c r="H654" s="8" t="e">
        <f>VLOOKUP($A654,[1]Intermediate!A:T,10)*[1]Intermediate!Q654/100</f>
        <v>#N/A</v>
      </c>
      <c r="I654" s="8" t="e">
        <f>VLOOKUP($A654,[1]Intermediate!A:T,10)*[1]Intermediate!R654/100</f>
        <v>#N/A</v>
      </c>
      <c r="J654" s="8" t="e">
        <f>VLOOKUP($A654,[1]Intermediate!A:T,10)*[1]Intermediate!S654/100</f>
        <v>#N/A</v>
      </c>
      <c r="K654" t="str">
        <f t="shared" si="40"/>
        <v/>
      </c>
      <c r="L654" s="9" t="e">
        <f>VLOOKUP($A654,[1]Intermediate!A:T,2)</f>
        <v>#N/A</v>
      </c>
      <c r="M654" t="e">
        <f t="shared" si="41"/>
        <v>#N/A</v>
      </c>
      <c r="N654" s="10" t="e">
        <f t="shared" si="42"/>
        <v>#N/A</v>
      </c>
      <c r="O654" s="10" t="e">
        <f t="shared" si="42"/>
        <v>#N/A</v>
      </c>
      <c r="P654" s="10" t="e">
        <f t="shared" si="42"/>
        <v>#N/A</v>
      </c>
      <c r="Q654" s="11" t="e">
        <f t="shared" si="43"/>
        <v>#N/A</v>
      </c>
    </row>
    <row r="655" spans="1:17" ht="15" hidden="1" customHeight="1" x14ac:dyDescent="0.3">
      <c r="A655" s="5">
        <f>[1]Intermediate!A655</f>
        <v>0</v>
      </c>
      <c r="B655" s="6" t="e">
        <f>VLOOKUP($D655,'[1]Counties Systems Crosswalk'!C:E,3)</f>
        <v>#N/A</v>
      </c>
      <c r="C655" s="7" t="e">
        <f>VLOOKUP($A655,[1]Intermediate!A:T,3)</f>
        <v>#N/A</v>
      </c>
      <c r="D655" s="7" t="e">
        <f>VLOOKUP($C655,[1]Claims!A:B,2,FALSE)</f>
        <v>#N/A</v>
      </c>
      <c r="E655" t="e">
        <f>VLOOKUP($D655,'[1]Counties Systems Crosswalk'!C:D,2)</f>
        <v>#N/A</v>
      </c>
      <c r="F655" t="e">
        <f>VLOOKUP($A655,[1]Intermediate!A:T,5)</f>
        <v>#N/A</v>
      </c>
      <c r="G655" s="8" t="e">
        <f>VLOOKUP($A655,[1]Intermediate!A:T,10)</f>
        <v>#N/A</v>
      </c>
      <c r="H655" s="8" t="e">
        <f>VLOOKUP($A655,[1]Intermediate!A:T,10)*[1]Intermediate!Q655/100</f>
        <v>#N/A</v>
      </c>
      <c r="I655" s="8" t="e">
        <f>VLOOKUP($A655,[1]Intermediate!A:T,10)*[1]Intermediate!R655/100</f>
        <v>#N/A</v>
      </c>
      <c r="J655" s="8" t="e">
        <f>VLOOKUP($A655,[1]Intermediate!A:T,10)*[1]Intermediate!S655/100</f>
        <v>#N/A</v>
      </c>
      <c r="K655" t="str">
        <f t="shared" si="40"/>
        <v/>
      </c>
      <c r="L655" s="9" t="e">
        <f>VLOOKUP($A655,[1]Intermediate!A:T,2)</f>
        <v>#N/A</v>
      </c>
      <c r="M655" t="e">
        <f t="shared" si="41"/>
        <v>#N/A</v>
      </c>
      <c r="N655" s="10" t="e">
        <f t="shared" si="42"/>
        <v>#N/A</v>
      </c>
      <c r="O655" s="10" t="e">
        <f t="shared" si="42"/>
        <v>#N/A</v>
      </c>
      <c r="P655" s="10" t="e">
        <f t="shared" si="42"/>
        <v>#N/A</v>
      </c>
      <c r="Q655" s="11" t="e">
        <f t="shared" si="43"/>
        <v>#N/A</v>
      </c>
    </row>
    <row r="656" spans="1:17" ht="15" hidden="1" customHeight="1" x14ac:dyDescent="0.3">
      <c r="A656" s="5">
        <f>[1]Intermediate!A656</f>
        <v>0</v>
      </c>
      <c r="B656" s="6" t="e">
        <f>VLOOKUP($D656,'[1]Counties Systems Crosswalk'!C:E,3)</f>
        <v>#N/A</v>
      </c>
      <c r="C656" s="7" t="e">
        <f>VLOOKUP($A656,[1]Intermediate!A:T,3)</f>
        <v>#N/A</v>
      </c>
      <c r="D656" s="7" t="e">
        <f>VLOOKUP($C656,[1]Claims!A:B,2,FALSE)</f>
        <v>#N/A</v>
      </c>
      <c r="E656" t="e">
        <f>VLOOKUP($D656,'[1]Counties Systems Crosswalk'!C:D,2)</f>
        <v>#N/A</v>
      </c>
      <c r="F656" t="e">
        <f>VLOOKUP($A656,[1]Intermediate!A:T,5)</f>
        <v>#N/A</v>
      </c>
      <c r="G656" s="8" t="e">
        <f>VLOOKUP($A656,[1]Intermediate!A:T,10)</f>
        <v>#N/A</v>
      </c>
      <c r="H656" s="8" t="e">
        <f>VLOOKUP($A656,[1]Intermediate!A:T,10)*[1]Intermediate!Q656/100</f>
        <v>#N/A</v>
      </c>
      <c r="I656" s="8" t="e">
        <f>VLOOKUP($A656,[1]Intermediate!A:T,10)*[1]Intermediate!R656/100</f>
        <v>#N/A</v>
      </c>
      <c r="J656" s="8" t="e">
        <f>VLOOKUP($A656,[1]Intermediate!A:T,10)*[1]Intermediate!S656/100</f>
        <v>#N/A</v>
      </c>
      <c r="K656" t="str">
        <f t="shared" si="40"/>
        <v/>
      </c>
      <c r="L656" s="9" t="e">
        <f>VLOOKUP($A656,[1]Intermediate!A:T,2)</f>
        <v>#N/A</v>
      </c>
      <c r="M656" t="e">
        <f t="shared" si="41"/>
        <v>#N/A</v>
      </c>
      <c r="N656" s="10" t="e">
        <f t="shared" si="42"/>
        <v>#N/A</v>
      </c>
      <c r="O656" s="10" t="e">
        <f t="shared" si="42"/>
        <v>#N/A</v>
      </c>
      <c r="P656" s="10" t="e">
        <f t="shared" si="42"/>
        <v>#N/A</v>
      </c>
      <c r="Q656" s="11" t="e">
        <f t="shared" si="43"/>
        <v>#N/A</v>
      </c>
    </row>
    <row r="657" spans="1:17" ht="15" hidden="1" customHeight="1" x14ac:dyDescent="0.3">
      <c r="A657" s="5">
        <f>[1]Intermediate!A657</f>
        <v>0</v>
      </c>
      <c r="B657" s="6" t="e">
        <f>VLOOKUP($D657,'[1]Counties Systems Crosswalk'!C:E,3)</f>
        <v>#N/A</v>
      </c>
      <c r="C657" s="7" t="e">
        <f>VLOOKUP($A657,[1]Intermediate!A:T,3)</f>
        <v>#N/A</v>
      </c>
      <c r="D657" s="7" t="e">
        <f>VLOOKUP($C657,[1]Claims!A:B,2,FALSE)</f>
        <v>#N/A</v>
      </c>
      <c r="E657" t="e">
        <f>VLOOKUP($D657,'[1]Counties Systems Crosswalk'!C:D,2)</f>
        <v>#N/A</v>
      </c>
      <c r="F657" t="e">
        <f>VLOOKUP($A657,[1]Intermediate!A:T,5)</f>
        <v>#N/A</v>
      </c>
      <c r="G657" s="8" t="e">
        <f>VLOOKUP($A657,[1]Intermediate!A:T,10)</f>
        <v>#N/A</v>
      </c>
      <c r="H657" s="8" t="e">
        <f>VLOOKUP($A657,[1]Intermediate!A:T,10)*[1]Intermediate!Q657/100</f>
        <v>#N/A</v>
      </c>
      <c r="I657" s="8" t="e">
        <f>VLOOKUP($A657,[1]Intermediate!A:T,10)*[1]Intermediate!R657/100</f>
        <v>#N/A</v>
      </c>
      <c r="J657" s="8" t="e">
        <f>VLOOKUP($A657,[1]Intermediate!A:T,10)*[1]Intermediate!S657/100</f>
        <v>#N/A</v>
      </c>
      <c r="K657" t="str">
        <f t="shared" si="40"/>
        <v/>
      </c>
      <c r="L657" s="9" t="e">
        <f>VLOOKUP($A657,[1]Intermediate!A:T,2)</f>
        <v>#N/A</v>
      </c>
      <c r="M657" t="e">
        <f t="shared" si="41"/>
        <v>#N/A</v>
      </c>
      <c r="N657" s="10" t="e">
        <f t="shared" si="42"/>
        <v>#N/A</v>
      </c>
      <c r="O657" s="10" t="e">
        <f t="shared" si="42"/>
        <v>#N/A</v>
      </c>
      <c r="P657" s="10" t="e">
        <f t="shared" si="42"/>
        <v>#N/A</v>
      </c>
      <c r="Q657" s="11" t="e">
        <f t="shared" si="43"/>
        <v>#N/A</v>
      </c>
    </row>
    <row r="658" spans="1:17" ht="15" hidden="1" customHeight="1" x14ac:dyDescent="0.3">
      <c r="A658" s="5">
        <f>[1]Intermediate!A658</f>
        <v>0</v>
      </c>
      <c r="B658" s="6" t="e">
        <f>VLOOKUP($D658,'[1]Counties Systems Crosswalk'!C:E,3)</f>
        <v>#N/A</v>
      </c>
      <c r="C658" s="7" t="e">
        <f>VLOOKUP($A658,[1]Intermediate!A:T,3)</f>
        <v>#N/A</v>
      </c>
      <c r="D658" s="7" t="e">
        <f>VLOOKUP($C658,[1]Claims!A:B,2,FALSE)</f>
        <v>#N/A</v>
      </c>
      <c r="E658" t="e">
        <f>VLOOKUP($D658,'[1]Counties Systems Crosswalk'!C:D,2)</f>
        <v>#N/A</v>
      </c>
      <c r="F658" t="e">
        <f>VLOOKUP($A658,[1]Intermediate!A:T,5)</f>
        <v>#N/A</v>
      </c>
      <c r="G658" s="8" t="e">
        <f>VLOOKUP($A658,[1]Intermediate!A:T,10)</f>
        <v>#N/A</v>
      </c>
      <c r="H658" s="8" t="e">
        <f>VLOOKUP($A658,[1]Intermediate!A:T,10)*[1]Intermediate!Q658/100</f>
        <v>#N/A</v>
      </c>
      <c r="I658" s="8" t="e">
        <f>VLOOKUP($A658,[1]Intermediate!A:T,10)*[1]Intermediate!R658/100</f>
        <v>#N/A</v>
      </c>
      <c r="J658" s="8" t="e">
        <f>VLOOKUP($A658,[1]Intermediate!A:T,10)*[1]Intermediate!S658/100</f>
        <v>#N/A</v>
      </c>
      <c r="K658" t="str">
        <f t="shared" si="40"/>
        <v/>
      </c>
      <c r="L658" s="9" t="e">
        <f>VLOOKUP($A658,[1]Intermediate!A:T,2)</f>
        <v>#N/A</v>
      </c>
      <c r="M658" t="e">
        <f t="shared" si="41"/>
        <v>#N/A</v>
      </c>
      <c r="N658" s="10" t="e">
        <f t="shared" si="42"/>
        <v>#N/A</v>
      </c>
      <c r="O658" s="10" t="e">
        <f t="shared" si="42"/>
        <v>#N/A</v>
      </c>
      <c r="P658" s="10" t="e">
        <f t="shared" si="42"/>
        <v>#N/A</v>
      </c>
      <c r="Q658" s="11" t="e">
        <f t="shared" si="43"/>
        <v>#N/A</v>
      </c>
    </row>
    <row r="659" spans="1:17" ht="15" hidden="1" customHeight="1" x14ac:dyDescent="0.3">
      <c r="A659" s="5">
        <f>[1]Intermediate!A659</f>
        <v>0</v>
      </c>
      <c r="B659" s="6" t="e">
        <f>VLOOKUP($D659,'[1]Counties Systems Crosswalk'!C:E,3)</f>
        <v>#N/A</v>
      </c>
      <c r="C659" s="7" t="e">
        <f>VLOOKUP($A659,[1]Intermediate!A:T,3)</f>
        <v>#N/A</v>
      </c>
      <c r="D659" s="7" t="e">
        <f>VLOOKUP($C659,[1]Claims!A:B,2,FALSE)</f>
        <v>#N/A</v>
      </c>
      <c r="E659" t="e">
        <f>VLOOKUP($D659,'[1]Counties Systems Crosswalk'!C:D,2)</f>
        <v>#N/A</v>
      </c>
      <c r="F659" t="e">
        <f>VLOOKUP($A659,[1]Intermediate!A:T,5)</f>
        <v>#N/A</v>
      </c>
      <c r="G659" s="8" t="e">
        <f>VLOOKUP($A659,[1]Intermediate!A:T,10)</f>
        <v>#N/A</v>
      </c>
      <c r="H659" s="8" t="e">
        <f>VLOOKUP($A659,[1]Intermediate!A:T,10)*[1]Intermediate!Q659/100</f>
        <v>#N/A</v>
      </c>
      <c r="I659" s="8" t="e">
        <f>VLOOKUP($A659,[1]Intermediate!A:T,10)*[1]Intermediate!R659/100</f>
        <v>#N/A</v>
      </c>
      <c r="J659" s="8" t="e">
        <f>VLOOKUP($A659,[1]Intermediate!A:T,10)*[1]Intermediate!S659/100</f>
        <v>#N/A</v>
      </c>
      <c r="K659" t="str">
        <f t="shared" si="40"/>
        <v/>
      </c>
      <c r="L659" s="9" t="e">
        <f>VLOOKUP($A659,[1]Intermediate!A:T,2)</f>
        <v>#N/A</v>
      </c>
      <c r="M659" t="e">
        <f t="shared" si="41"/>
        <v>#N/A</v>
      </c>
      <c r="N659" s="10" t="e">
        <f t="shared" si="42"/>
        <v>#N/A</v>
      </c>
      <c r="O659" s="10" t="e">
        <f t="shared" si="42"/>
        <v>#N/A</v>
      </c>
      <c r="P659" s="10" t="e">
        <f t="shared" si="42"/>
        <v>#N/A</v>
      </c>
      <c r="Q659" s="11" t="e">
        <f t="shared" si="43"/>
        <v>#N/A</v>
      </c>
    </row>
    <row r="660" spans="1:17" ht="15" hidden="1" customHeight="1" x14ac:dyDescent="0.3">
      <c r="A660" s="5">
        <f>[1]Intermediate!A660</f>
        <v>0</v>
      </c>
      <c r="B660" s="6" t="e">
        <f>VLOOKUP($D660,'[1]Counties Systems Crosswalk'!C:E,3)</f>
        <v>#N/A</v>
      </c>
      <c r="C660" s="7" t="e">
        <f>VLOOKUP($A660,[1]Intermediate!A:T,3)</f>
        <v>#N/A</v>
      </c>
      <c r="D660" s="7" t="e">
        <f>VLOOKUP($C660,[1]Claims!A:B,2,FALSE)</f>
        <v>#N/A</v>
      </c>
      <c r="E660" t="e">
        <f>VLOOKUP($D660,'[1]Counties Systems Crosswalk'!C:D,2)</f>
        <v>#N/A</v>
      </c>
      <c r="F660" t="e">
        <f>VLOOKUP($A660,[1]Intermediate!A:T,5)</f>
        <v>#N/A</v>
      </c>
      <c r="G660" s="8" t="e">
        <f>VLOOKUP($A660,[1]Intermediate!A:T,10)</f>
        <v>#N/A</v>
      </c>
      <c r="H660" s="8" t="e">
        <f>VLOOKUP($A660,[1]Intermediate!A:T,10)*[1]Intermediate!Q660/100</f>
        <v>#N/A</v>
      </c>
      <c r="I660" s="8" t="e">
        <f>VLOOKUP($A660,[1]Intermediate!A:T,10)*[1]Intermediate!R660/100</f>
        <v>#N/A</v>
      </c>
      <c r="J660" s="8" t="e">
        <f>VLOOKUP($A660,[1]Intermediate!A:T,10)*[1]Intermediate!S660/100</f>
        <v>#N/A</v>
      </c>
      <c r="K660" t="str">
        <f t="shared" si="40"/>
        <v/>
      </c>
      <c r="L660" s="9" t="e">
        <f>VLOOKUP($A660,[1]Intermediate!A:T,2)</f>
        <v>#N/A</v>
      </c>
      <c r="M660" t="e">
        <f t="shared" si="41"/>
        <v>#N/A</v>
      </c>
      <c r="N660" s="10" t="e">
        <f t="shared" si="42"/>
        <v>#N/A</v>
      </c>
      <c r="O660" s="10" t="e">
        <f t="shared" si="42"/>
        <v>#N/A</v>
      </c>
      <c r="P660" s="10" t="e">
        <f t="shared" si="42"/>
        <v>#N/A</v>
      </c>
      <c r="Q660" s="11" t="e">
        <f t="shared" si="43"/>
        <v>#N/A</v>
      </c>
    </row>
    <row r="661" spans="1:17" ht="15" hidden="1" customHeight="1" x14ac:dyDescent="0.3">
      <c r="A661" s="5">
        <f>[1]Intermediate!A661</f>
        <v>0</v>
      </c>
      <c r="B661" s="6" t="e">
        <f>VLOOKUP($D661,'[1]Counties Systems Crosswalk'!C:E,3)</f>
        <v>#N/A</v>
      </c>
      <c r="C661" s="7" t="e">
        <f>VLOOKUP($A661,[1]Intermediate!A:T,3)</f>
        <v>#N/A</v>
      </c>
      <c r="D661" s="7" t="e">
        <f>VLOOKUP($C661,[1]Claims!A:B,2,FALSE)</f>
        <v>#N/A</v>
      </c>
      <c r="E661" t="e">
        <f>VLOOKUP($D661,'[1]Counties Systems Crosswalk'!C:D,2)</f>
        <v>#N/A</v>
      </c>
      <c r="F661" t="e">
        <f>VLOOKUP($A661,[1]Intermediate!A:T,5)</f>
        <v>#N/A</v>
      </c>
      <c r="G661" s="8" t="e">
        <f>VLOOKUP($A661,[1]Intermediate!A:T,10)</f>
        <v>#N/A</v>
      </c>
      <c r="H661" s="8" t="e">
        <f>VLOOKUP($A661,[1]Intermediate!A:T,10)*[1]Intermediate!Q661/100</f>
        <v>#N/A</v>
      </c>
      <c r="I661" s="8" t="e">
        <f>VLOOKUP($A661,[1]Intermediate!A:T,10)*[1]Intermediate!R661/100</f>
        <v>#N/A</v>
      </c>
      <c r="J661" s="8" t="e">
        <f>VLOOKUP($A661,[1]Intermediate!A:T,10)*[1]Intermediate!S661/100</f>
        <v>#N/A</v>
      </c>
      <c r="K661" t="str">
        <f t="shared" si="40"/>
        <v/>
      </c>
      <c r="L661" s="9" t="e">
        <f>VLOOKUP($A661,[1]Intermediate!A:T,2)</f>
        <v>#N/A</v>
      </c>
      <c r="M661" t="e">
        <f t="shared" si="41"/>
        <v>#N/A</v>
      </c>
      <c r="N661" s="10" t="e">
        <f t="shared" si="42"/>
        <v>#N/A</v>
      </c>
      <c r="O661" s="10" t="e">
        <f t="shared" si="42"/>
        <v>#N/A</v>
      </c>
      <c r="P661" s="10" t="e">
        <f t="shared" si="42"/>
        <v>#N/A</v>
      </c>
      <c r="Q661" s="11" t="e">
        <f t="shared" si="43"/>
        <v>#N/A</v>
      </c>
    </row>
    <row r="662" spans="1:17" ht="15" hidden="1" customHeight="1" x14ac:dyDescent="0.3">
      <c r="A662" s="5">
        <f>[1]Intermediate!A662</f>
        <v>0</v>
      </c>
      <c r="B662" s="6" t="e">
        <f>VLOOKUP($D662,'[1]Counties Systems Crosswalk'!C:E,3)</f>
        <v>#N/A</v>
      </c>
      <c r="C662" s="7" t="e">
        <f>VLOOKUP($A662,[1]Intermediate!A:T,3)</f>
        <v>#N/A</v>
      </c>
      <c r="D662" s="7" t="e">
        <f>VLOOKUP($C662,[1]Claims!A:B,2,FALSE)</f>
        <v>#N/A</v>
      </c>
      <c r="E662" t="e">
        <f>VLOOKUP($D662,'[1]Counties Systems Crosswalk'!C:D,2)</f>
        <v>#N/A</v>
      </c>
      <c r="F662" t="e">
        <f>VLOOKUP($A662,[1]Intermediate!A:T,5)</f>
        <v>#N/A</v>
      </c>
      <c r="G662" s="8" t="e">
        <f>VLOOKUP($A662,[1]Intermediate!A:T,10)</f>
        <v>#N/A</v>
      </c>
      <c r="H662" s="8" t="e">
        <f>VLOOKUP($A662,[1]Intermediate!A:T,10)*[1]Intermediate!Q662/100</f>
        <v>#N/A</v>
      </c>
      <c r="I662" s="8" t="e">
        <f>VLOOKUP($A662,[1]Intermediate!A:T,10)*[1]Intermediate!R662/100</f>
        <v>#N/A</v>
      </c>
      <c r="J662" s="8" t="e">
        <f>VLOOKUP($A662,[1]Intermediate!A:T,10)*[1]Intermediate!S662/100</f>
        <v>#N/A</v>
      </c>
      <c r="K662" t="str">
        <f t="shared" si="40"/>
        <v/>
      </c>
      <c r="L662" s="9" t="e">
        <f>VLOOKUP($A662,[1]Intermediate!A:T,2)</f>
        <v>#N/A</v>
      </c>
      <c r="M662" t="e">
        <f t="shared" si="41"/>
        <v>#N/A</v>
      </c>
      <c r="N662" s="10" t="e">
        <f t="shared" si="42"/>
        <v>#N/A</v>
      </c>
      <c r="O662" s="10" t="e">
        <f t="shared" si="42"/>
        <v>#N/A</v>
      </c>
      <c r="P662" s="10" t="e">
        <f t="shared" si="42"/>
        <v>#N/A</v>
      </c>
      <c r="Q662" s="11" t="e">
        <f t="shared" si="43"/>
        <v>#N/A</v>
      </c>
    </row>
    <row r="663" spans="1:17" ht="15" hidden="1" customHeight="1" x14ac:dyDescent="0.3">
      <c r="A663" s="5">
        <f>[1]Intermediate!A663</f>
        <v>0</v>
      </c>
      <c r="B663" s="6" t="e">
        <f>VLOOKUP($D663,'[1]Counties Systems Crosswalk'!C:E,3)</f>
        <v>#N/A</v>
      </c>
      <c r="C663" s="7" t="e">
        <f>VLOOKUP($A663,[1]Intermediate!A:T,3)</f>
        <v>#N/A</v>
      </c>
      <c r="D663" s="7" t="e">
        <f>VLOOKUP($C663,[1]Claims!A:B,2,FALSE)</f>
        <v>#N/A</v>
      </c>
      <c r="E663" t="e">
        <f>VLOOKUP($D663,'[1]Counties Systems Crosswalk'!C:D,2)</f>
        <v>#N/A</v>
      </c>
      <c r="F663" t="e">
        <f>VLOOKUP($A663,[1]Intermediate!A:T,5)</f>
        <v>#N/A</v>
      </c>
      <c r="G663" s="8" t="e">
        <f>VLOOKUP($A663,[1]Intermediate!A:T,10)</f>
        <v>#N/A</v>
      </c>
      <c r="H663" s="8" t="e">
        <f>VLOOKUP($A663,[1]Intermediate!A:T,10)*[1]Intermediate!Q663/100</f>
        <v>#N/A</v>
      </c>
      <c r="I663" s="8" t="e">
        <f>VLOOKUP($A663,[1]Intermediate!A:T,10)*[1]Intermediate!R663/100</f>
        <v>#N/A</v>
      </c>
      <c r="J663" s="8" t="e">
        <f>VLOOKUP($A663,[1]Intermediate!A:T,10)*[1]Intermediate!S663/100</f>
        <v>#N/A</v>
      </c>
      <c r="K663" t="str">
        <f t="shared" si="40"/>
        <v/>
      </c>
      <c r="L663" s="9" t="e">
        <f>VLOOKUP($A663,[1]Intermediate!A:T,2)</f>
        <v>#N/A</v>
      </c>
      <c r="M663" t="e">
        <f t="shared" si="41"/>
        <v>#N/A</v>
      </c>
      <c r="N663" s="10" t="e">
        <f t="shared" si="42"/>
        <v>#N/A</v>
      </c>
      <c r="O663" s="10" t="e">
        <f t="shared" si="42"/>
        <v>#N/A</v>
      </c>
      <c r="P663" s="10" t="e">
        <f t="shared" si="42"/>
        <v>#N/A</v>
      </c>
      <c r="Q663" s="11" t="e">
        <f t="shared" si="43"/>
        <v>#N/A</v>
      </c>
    </row>
    <row r="664" spans="1:17" ht="15" hidden="1" customHeight="1" x14ac:dyDescent="0.3">
      <c r="A664" s="5">
        <f>[1]Intermediate!A664</f>
        <v>0</v>
      </c>
      <c r="B664" s="6" t="e">
        <f>VLOOKUP($D664,'[1]Counties Systems Crosswalk'!C:E,3)</f>
        <v>#N/A</v>
      </c>
      <c r="C664" s="7" t="e">
        <f>VLOOKUP($A664,[1]Intermediate!A:T,3)</f>
        <v>#N/A</v>
      </c>
      <c r="D664" s="7" t="e">
        <f>VLOOKUP($C664,[1]Claims!A:B,2,FALSE)</f>
        <v>#N/A</v>
      </c>
      <c r="E664" t="e">
        <f>VLOOKUP($D664,'[1]Counties Systems Crosswalk'!C:D,2)</f>
        <v>#N/A</v>
      </c>
      <c r="F664" t="e">
        <f>VLOOKUP($A664,[1]Intermediate!A:T,5)</f>
        <v>#N/A</v>
      </c>
      <c r="G664" s="8" t="e">
        <f>VLOOKUP($A664,[1]Intermediate!A:T,10)</f>
        <v>#N/A</v>
      </c>
      <c r="H664" s="8" t="e">
        <f>VLOOKUP($A664,[1]Intermediate!A:T,10)*[1]Intermediate!Q664/100</f>
        <v>#N/A</v>
      </c>
      <c r="I664" s="8" t="e">
        <f>VLOOKUP($A664,[1]Intermediate!A:T,10)*[1]Intermediate!R664/100</f>
        <v>#N/A</v>
      </c>
      <c r="J664" s="8" t="e">
        <f>VLOOKUP($A664,[1]Intermediate!A:T,10)*[1]Intermediate!S664/100</f>
        <v>#N/A</v>
      </c>
      <c r="K664" t="str">
        <f t="shared" si="40"/>
        <v/>
      </c>
      <c r="L664" s="9" t="e">
        <f>VLOOKUP($A664,[1]Intermediate!A:T,2)</f>
        <v>#N/A</v>
      </c>
      <c r="M664" t="e">
        <f t="shared" si="41"/>
        <v>#N/A</v>
      </c>
      <c r="N664" s="10" t="e">
        <f t="shared" si="42"/>
        <v>#N/A</v>
      </c>
      <c r="O664" s="10" t="e">
        <f t="shared" si="42"/>
        <v>#N/A</v>
      </c>
      <c r="P664" s="10" t="e">
        <f t="shared" si="42"/>
        <v>#N/A</v>
      </c>
      <c r="Q664" s="11" t="e">
        <f t="shared" si="43"/>
        <v>#N/A</v>
      </c>
    </row>
    <row r="665" spans="1:17" ht="15" hidden="1" customHeight="1" x14ac:dyDescent="0.3">
      <c r="A665" s="5">
        <f>[1]Intermediate!A665</f>
        <v>0</v>
      </c>
      <c r="B665" s="6" t="e">
        <f>VLOOKUP($D665,'[1]Counties Systems Crosswalk'!C:E,3)</f>
        <v>#N/A</v>
      </c>
      <c r="C665" s="7" t="e">
        <f>VLOOKUP($A665,[1]Intermediate!A:T,3)</f>
        <v>#N/A</v>
      </c>
      <c r="D665" s="7" t="e">
        <f>VLOOKUP($C665,[1]Claims!A:B,2,FALSE)</f>
        <v>#N/A</v>
      </c>
      <c r="E665" t="e">
        <f>VLOOKUP($D665,'[1]Counties Systems Crosswalk'!C:D,2)</f>
        <v>#N/A</v>
      </c>
      <c r="F665" t="e">
        <f>VLOOKUP($A665,[1]Intermediate!A:T,5)</f>
        <v>#N/A</v>
      </c>
      <c r="G665" s="8" t="e">
        <f>VLOOKUP($A665,[1]Intermediate!A:T,10)</f>
        <v>#N/A</v>
      </c>
      <c r="H665" s="8" t="e">
        <f>VLOOKUP($A665,[1]Intermediate!A:T,10)*[1]Intermediate!Q665/100</f>
        <v>#N/A</v>
      </c>
      <c r="I665" s="8" t="e">
        <f>VLOOKUP($A665,[1]Intermediate!A:T,10)*[1]Intermediate!R665/100</f>
        <v>#N/A</v>
      </c>
      <c r="J665" s="8" t="e">
        <f>VLOOKUP($A665,[1]Intermediate!A:T,10)*[1]Intermediate!S665/100</f>
        <v>#N/A</v>
      </c>
      <c r="K665" t="str">
        <f t="shared" si="40"/>
        <v/>
      </c>
      <c r="L665" s="9" t="e">
        <f>VLOOKUP($A665,[1]Intermediate!A:T,2)</f>
        <v>#N/A</v>
      </c>
      <c r="M665" t="e">
        <f t="shared" si="41"/>
        <v>#N/A</v>
      </c>
      <c r="N665" s="10" t="e">
        <f t="shared" si="42"/>
        <v>#N/A</v>
      </c>
      <c r="O665" s="10" t="e">
        <f t="shared" si="42"/>
        <v>#N/A</v>
      </c>
      <c r="P665" s="10" t="e">
        <f t="shared" si="42"/>
        <v>#N/A</v>
      </c>
      <c r="Q665" s="11" t="e">
        <f t="shared" si="43"/>
        <v>#N/A</v>
      </c>
    </row>
    <row r="666" spans="1:17" ht="15" hidden="1" customHeight="1" x14ac:dyDescent="0.3">
      <c r="A666" s="5">
        <f>[1]Intermediate!A666</f>
        <v>0</v>
      </c>
      <c r="B666" s="6" t="e">
        <f>VLOOKUP($D666,'[1]Counties Systems Crosswalk'!C:E,3)</f>
        <v>#N/A</v>
      </c>
      <c r="C666" s="7" t="e">
        <f>VLOOKUP($A666,[1]Intermediate!A:T,3)</f>
        <v>#N/A</v>
      </c>
      <c r="D666" s="7" t="e">
        <f>VLOOKUP($C666,[1]Claims!A:B,2,FALSE)</f>
        <v>#N/A</v>
      </c>
      <c r="E666" t="e">
        <f>VLOOKUP($D666,'[1]Counties Systems Crosswalk'!C:D,2)</f>
        <v>#N/A</v>
      </c>
      <c r="F666" t="e">
        <f>VLOOKUP($A666,[1]Intermediate!A:T,5)</f>
        <v>#N/A</v>
      </c>
      <c r="G666" s="8" t="e">
        <f>VLOOKUP($A666,[1]Intermediate!A:T,10)</f>
        <v>#N/A</v>
      </c>
      <c r="H666" s="8" t="e">
        <f>VLOOKUP($A666,[1]Intermediate!A:T,10)*[1]Intermediate!Q666/100</f>
        <v>#N/A</v>
      </c>
      <c r="I666" s="8" t="e">
        <f>VLOOKUP($A666,[1]Intermediate!A:T,10)*[1]Intermediate!R666/100</f>
        <v>#N/A</v>
      </c>
      <c r="J666" s="8" t="e">
        <f>VLOOKUP($A666,[1]Intermediate!A:T,10)*[1]Intermediate!S666/100</f>
        <v>#N/A</v>
      </c>
      <c r="K666" t="str">
        <f t="shared" si="40"/>
        <v/>
      </c>
      <c r="L666" s="9" t="e">
        <f>VLOOKUP($A666,[1]Intermediate!A:T,2)</f>
        <v>#N/A</v>
      </c>
      <c r="M666" t="e">
        <f t="shared" si="41"/>
        <v>#N/A</v>
      </c>
      <c r="N666" s="10" t="e">
        <f t="shared" si="42"/>
        <v>#N/A</v>
      </c>
      <c r="O666" s="10" t="e">
        <f t="shared" si="42"/>
        <v>#N/A</v>
      </c>
      <c r="P666" s="10" t="e">
        <f t="shared" si="42"/>
        <v>#N/A</v>
      </c>
      <c r="Q666" s="11" t="e">
        <f t="shared" si="43"/>
        <v>#N/A</v>
      </c>
    </row>
    <row r="667" spans="1:17" ht="15" hidden="1" customHeight="1" x14ac:dyDescent="0.3">
      <c r="A667" s="5">
        <f>[1]Intermediate!A667</f>
        <v>0</v>
      </c>
      <c r="B667" s="6" t="e">
        <f>VLOOKUP($D667,'[1]Counties Systems Crosswalk'!C:E,3)</f>
        <v>#N/A</v>
      </c>
      <c r="C667" s="7" t="e">
        <f>VLOOKUP($A667,[1]Intermediate!A:T,3)</f>
        <v>#N/A</v>
      </c>
      <c r="D667" s="7" t="e">
        <f>VLOOKUP($C667,[1]Claims!A:B,2,FALSE)</f>
        <v>#N/A</v>
      </c>
      <c r="E667" t="e">
        <f>VLOOKUP($D667,'[1]Counties Systems Crosswalk'!C:D,2)</f>
        <v>#N/A</v>
      </c>
      <c r="F667" t="e">
        <f>VLOOKUP($A667,[1]Intermediate!A:T,5)</f>
        <v>#N/A</v>
      </c>
      <c r="G667" s="8" t="e">
        <f>VLOOKUP($A667,[1]Intermediate!A:T,10)</f>
        <v>#N/A</v>
      </c>
      <c r="H667" s="8" t="e">
        <f>VLOOKUP($A667,[1]Intermediate!A:T,10)*[1]Intermediate!Q667/100</f>
        <v>#N/A</v>
      </c>
      <c r="I667" s="8" t="e">
        <f>VLOOKUP($A667,[1]Intermediate!A:T,10)*[1]Intermediate!R667/100</f>
        <v>#N/A</v>
      </c>
      <c r="J667" s="8" t="e">
        <f>VLOOKUP($A667,[1]Intermediate!A:T,10)*[1]Intermediate!S667/100</f>
        <v>#N/A</v>
      </c>
      <c r="K667" t="str">
        <f t="shared" si="40"/>
        <v/>
      </c>
      <c r="L667" s="9" t="e">
        <f>VLOOKUP($A667,[1]Intermediate!A:T,2)</f>
        <v>#N/A</v>
      </c>
      <c r="M667" t="e">
        <f t="shared" si="41"/>
        <v>#N/A</v>
      </c>
      <c r="N667" s="10" t="e">
        <f t="shared" si="42"/>
        <v>#N/A</v>
      </c>
      <c r="O667" s="10" t="e">
        <f t="shared" si="42"/>
        <v>#N/A</v>
      </c>
      <c r="P667" s="10" t="e">
        <f t="shared" si="42"/>
        <v>#N/A</v>
      </c>
      <c r="Q667" s="11" t="e">
        <f t="shared" si="43"/>
        <v>#N/A</v>
      </c>
    </row>
    <row r="668" spans="1:17" ht="15" hidden="1" customHeight="1" x14ac:dyDescent="0.3">
      <c r="A668" s="5">
        <f>[1]Intermediate!A668</f>
        <v>0</v>
      </c>
      <c r="B668" s="6" t="e">
        <f>VLOOKUP($D668,'[1]Counties Systems Crosswalk'!C:E,3)</f>
        <v>#N/A</v>
      </c>
      <c r="C668" s="7" t="e">
        <f>VLOOKUP($A668,[1]Intermediate!A:T,3)</f>
        <v>#N/A</v>
      </c>
      <c r="D668" s="7" t="e">
        <f>VLOOKUP($C668,[1]Claims!A:B,2,FALSE)</f>
        <v>#N/A</v>
      </c>
      <c r="E668" t="e">
        <f>VLOOKUP($D668,'[1]Counties Systems Crosswalk'!C:D,2)</f>
        <v>#N/A</v>
      </c>
      <c r="F668" t="e">
        <f>VLOOKUP($A668,[1]Intermediate!A:T,5)</f>
        <v>#N/A</v>
      </c>
      <c r="G668" s="8" t="e">
        <f>VLOOKUP($A668,[1]Intermediate!A:T,10)</f>
        <v>#N/A</v>
      </c>
      <c r="H668" s="8" t="e">
        <f>VLOOKUP($A668,[1]Intermediate!A:T,10)*[1]Intermediate!Q668/100</f>
        <v>#N/A</v>
      </c>
      <c r="I668" s="8" t="e">
        <f>VLOOKUP($A668,[1]Intermediate!A:T,10)*[1]Intermediate!R668/100</f>
        <v>#N/A</v>
      </c>
      <c r="J668" s="8" t="e">
        <f>VLOOKUP($A668,[1]Intermediate!A:T,10)*[1]Intermediate!S668/100</f>
        <v>#N/A</v>
      </c>
      <c r="K668" t="str">
        <f t="shared" si="40"/>
        <v/>
      </c>
      <c r="L668" s="9" t="e">
        <f>VLOOKUP($A668,[1]Intermediate!A:T,2)</f>
        <v>#N/A</v>
      </c>
      <c r="M668" t="e">
        <f t="shared" si="41"/>
        <v>#N/A</v>
      </c>
      <c r="N668" s="10" t="e">
        <f t="shared" si="42"/>
        <v>#N/A</v>
      </c>
      <c r="O668" s="10" t="e">
        <f t="shared" si="42"/>
        <v>#N/A</v>
      </c>
      <c r="P668" s="10" t="e">
        <f t="shared" si="42"/>
        <v>#N/A</v>
      </c>
      <c r="Q668" s="11" t="e">
        <f t="shared" si="43"/>
        <v>#N/A</v>
      </c>
    </row>
    <row r="669" spans="1:17" ht="15" hidden="1" customHeight="1" x14ac:dyDescent="0.3">
      <c r="A669" s="5">
        <f>[1]Intermediate!A669</f>
        <v>0</v>
      </c>
      <c r="B669" s="6" t="e">
        <f>VLOOKUP($D669,'[1]Counties Systems Crosswalk'!C:E,3)</f>
        <v>#N/A</v>
      </c>
      <c r="C669" s="7" t="e">
        <f>VLOOKUP($A669,[1]Intermediate!A:T,3)</f>
        <v>#N/A</v>
      </c>
      <c r="D669" s="7" t="e">
        <f>VLOOKUP($C669,[1]Claims!A:B,2,FALSE)</f>
        <v>#N/A</v>
      </c>
      <c r="E669" t="e">
        <f>VLOOKUP($D669,'[1]Counties Systems Crosswalk'!C:D,2)</f>
        <v>#N/A</v>
      </c>
      <c r="F669" t="e">
        <f>VLOOKUP($A669,[1]Intermediate!A:T,5)</f>
        <v>#N/A</v>
      </c>
      <c r="G669" s="8" t="e">
        <f>VLOOKUP($A669,[1]Intermediate!A:T,10)</f>
        <v>#N/A</v>
      </c>
      <c r="H669" s="8" t="e">
        <f>VLOOKUP($A669,[1]Intermediate!A:T,10)*[1]Intermediate!Q669/100</f>
        <v>#N/A</v>
      </c>
      <c r="I669" s="8" t="e">
        <f>VLOOKUP($A669,[1]Intermediate!A:T,10)*[1]Intermediate!R669/100</f>
        <v>#N/A</v>
      </c>
      <c r="J669" s="8" t="e">
        <f>VLOOKUP($A669,[1]Intermediate!A:T,10)*[1]Intermediate!S669/100</f>
        <v>#N/A</v>
      </c>
      <c r="K669" t="str">
        <f t="shared" si="40"/>
        <v/>
      </c>
      <c r="L669" s="9" t="e">
        <f>VLOOKUP($A669,[1]Intermediate!A:T,2)</f>
        <v>#N/A</v>
      </c>
      <c r="M669" t="e">
        <f t="shared" si="41"/>
        <v>#N/A</v>
      </c>
      <c r="N669" s="10" t="e">
        <f t="shared" si="42"/>
        <v>#N/A</v>
      </c>
      <c r="O669" s="10" t="e">
        <f t="shared" si="42"/>
        <v>#N/A</v>
      </c>
      <c r="P669" s="10" t="e">
        <f t="shared" si="42"/>
        <v>#N/A</v>
      </c>
      <c r="Q669" s="11" t="e">
        <f t="shared" si="43"/>
        <v>#N/A</v>
      </c>
    </row>
    <row r="670" spans="1:17" ht="15" hidden="1" customHeight="1" x14ac:dyDescent="0.3">
      <c r="A670" s="5">
        <f>[1]Intermediate!A670</f>
        <v>0</v>
      </c>
      <c r="B670" s="6" t="e">
        <f>VLOOKUP($D670,'[1]Counties Systems Crosswalk'!C:E,3)</f>
        <v>#N/A</v>
      </c>
      <c r="C670" s="7" t="e">
        <f>VLOOKUP($A670,[1]Intermediate!A:T,3)</f>
        <v>#N/A</v>
      </c>
      <c r="D670" s="7" t="e">
        <f>VLOOKUP($C670,[1]Claims!A:B,2,FALSE)</f>
        <v>#N/A</v>
      </c>
      <c r="E670" t="e">
        <f>VLOOKUP($D670,'[1]Counties Systems Crosswalk'!C:D,2)</f>
        <v>#N/A</v>
      </c>
      <c r="F670" t="e">
        <f>VLOOKUP($A670,[1]Intermediate!A:T,5)</f>
        <v>#N/A</v>
      </c>
      <c r="G670" s="8" t="e">
        <f>VLOOKUP($A670,[1]Intermediate!A:T,10)</f>
        <v>#N/A</v>
      </c>
      <c r="H670" s="8" t="e">
        <f>VLOOKUP($A670,[1]Intermediate!A:T,10)*[1]Intermediate!Q670/100</f>
        <v>#N/A</v>
      </c>
      <c r="I670" s="8" t="e">
        <f>VLOOKUP($A670,[1]Intermediate!A:T,10)*[1]Intermediate!R670/100</f>
        <v>#N/A</v>
      </c>
      <c r="J670" s="8" t="e">
        <f>VLOOKUP($A670,[1]Intermediate!A:T,10)*[1]Intermediate!S670/100</f>
        <v>#N/A</v>
      </c>
      <c r="K670" t="str">
        <f t="shared" si="40"/>
        <v/>
      </c>
      <c r="L670" s="9" t="e">
        <f>VLOOKUP($A670,[1]Intermediate!A:T,2)</f>
        <v>#N/A</v>
      </c>
      <c r="M670" t="e">
        <f t="shared" si="41"/>
        <v>#N/A</v>
      </c>
      <c r="N670" s="10" t="e">
        <f t="shared" si="42"/>
        <v>#N/A</v>
      </c>
      <c r="O670" s="10" t="e">
        <f t="shared" si="42"/>
        <v>#N/A</v>
      </c>
      <c r="P670" s="10" t="e">
        <f t="shared" si="42"/>
        <v>#N/A</v>
      </c>
      <c r="Q670" s="11" t="e">
        <f t="shared" si="43"/>
        <v>#N/A</v>
      </c>
    </row>
    <row r="671" spans="1:17" ht="15" hidden="1" customHeight="1" x14ac:dyDescent="0.3">
      <c r="A671" s="5">
        <f>[1]Intermediate!A671</f>
        <v>0</v>
      </c>
      <c r="B671" s="6" t="e">
        <f>VLOOKUP($D671,'[1]Counties Systems Crosswalk'!C:E,3)</f>
        <v>#N/A</v>
      </c>
      <c r="C671" s="7" t="e">
        <f>VLOOKUP($A671,[1]Intermediate!A:T,3)</f>
        <v>#N/A</v>
      </c>
      <c r="D671" s="7" t="e">
        <f>VLOOKUP($C671,[1]Claims!A:B,2,FALSE)</f>
        <v>#N/A</v>
      </c>
      <c r="E671" t="e">
        <f>VLOOKUP($D671,'[1]Counties Systems Crosswalk'!C:D,2)</f>
        <v>#N/A</v>
      </c>
      <c r="F671" t="e">
        <f>VLOOKUP($A671,[1]Intermediate!A:T,5)</f>
        <v>#N/A</v>
      </c>
      <c r="G671" s="8" t="e">
        <f>VLOOKUP($A671,[1]Intermediate!A:T,10)</f>
        <v>#N/A</v>
      </c>
      <c r="H671" s="8" t="e">
        <f>VLOOKUP($A671,[1]Intermediate!A:T,10)*[1]Intermediate!Q671/100</f>
        <v>#N/A</v>
      </c>
      <c r="I671" s="8" t="e">
        <f>VLOOKUP($A671,[1]Intermediate!A:T,10)*[1]Intermediate!R671/100</f>
        <v>#N/A</v>
      </c>
      <c r="J671" s="8" t="e">
        <f>VLOOKUP($A671,[1]Intermediate!A:T,10)*[1]Intermediate!S671/100</f>
        <v>#N/A</v>
      </c>
      <c r="K671" t="str">
        <f t="shared" si="40"/>
        <v/>
      </c>
      <c r="L671" s="9" t="e">
        <f>VLOOKUP($A671,[1]Intermediate!A:T,2)</f>
        <v>#N/A</v>
      </c>
      <c r="M671" t="e">
        <f t="shared" si="41"/>
        <v>#N/A</v>
      </c>
      <c r="N671" s="10" t="e">
        <f t="shared" si="42"/>
        <v>#N/A</v>
      </c>
      <c r="O671" s="10" t="e">
        <f t="shared" si="42"/>
        <v>#N/A</v>
      </c>
      <c r="P671" s="10" t="e">
        <f t="shared" si="42"/>
        <v>#N/A</v>
      </c>
      <c r="Q671" s="11" t="e">
        <f t="shared" si="43"/>
        <v>#N/A</v>
      </c>
    </row>
    <row r="672" spans="1:17" ht="15" hidden="1" customHeight="1" x14ac:dyDescent="0.3">
      <c r="A672" s="5">
        <f>[1]Intermediate!A672</f>
        <v>0</v>
      </c>
      <c r="B672" s="6" t="e">
        <f>VLOOKUP($D672,'[1]Counties Systems Crosswalk'!C:E,3)</f>
        <v>#N/A</v>
      </c>
      <c r="C672" s="7" t="e">
        <f>VLOOKUP($A672,[1]Intermediate!A:T,3)</f>
        <v>#N/A</v>
      </c>
      <c r="D672" s="7" t="e">
        <f>VLOOKUP($C672,[1]Claims!A:B,2,FALSE)</f>
        <v>#N/A</v>
      </c>
      <c r="E672" t="e">
        <f>VLOOKUP($D672,'[1]Counties Systems Crosswalk'!C:D,2)</f>
        <v>#N/A</v>
      </c>
      <c r="F672" t="e">
        <f>VLOOKUP($A672,[1]Intermediate!A:T,5)</f>
        <v>#N/A</v>
      </c>
      <c r="G672" s="8" t="e">
        <f>VLOOKUP($A672,[1]Intermediate!A:T,10)</f>
        <v>#N/A</v>
      </c>
      <c r="H672" s="8" t="e">
        <f>VLOOKUP($A672,[1]Intermediate!A:T,10)*[1]Intermediate!Q672/100</f>
        <v>#N/A</v>
      </c>
      <c r="I672" s="8" t="e">
        <f>VLOOKUP($A672,[1]Intermediate!A:T,10)*[1]Intermediate!R672/100</f>
        <v>#N/A</v>
      </c>
      <c r="J672" s="8" t="e">
        <f>VLOOKUP($A672,[1]Intermediate!A:T,10)*[1]Intermediate!S672/100</f>
        <v>#N/A</v>
      </c>
      <c r="K672" t="str">
        <f t="shared" si="40"/>
        <v/>
      </c>
      <c r="L672" s="9" t="e">
        <f>VLOOKUP($A672,[1]Intermediate!A:T,2)</f>
        <v>#N/A</v>
      </c>
      <c r="M672" t="e">
        <f t="shared" si="41"/>
        <v>#N/A</v>
      </c>
      <c r="N672" s="10" t="e">
        <f t="shared" si="42"/>
        <v>#N/A</v>
      </c>
      <c r="O672" s="10" t="e">
        <f t="shared" si="42"/>
        <v>#N/A</v>
      </c>
      <c r="P672" s="10" t="e">
        <f t="shared" si="42"/>
        <v>#N/A</v>
      </c>
      <c r="Q672" s="11" t="e">
        <f t="shared" si="43"/>
        <v>#N/A</v>
      </c>
    </row>
    <row r="673" spans="1:17" ht="15" hidden="1" customHeight="1" x14ac:dyDescent="0.3">
      <c r="A673" s="5">
        <f>[1]Intermediate!A673</f>
        <v>0</v>
      </c>
      <c r="B673" s="6" t="e">
        <f>VLOOKUP($D673,'[1]Counties Systems Crosswalk'!C:E,3)</f>
        <v>#N/A</v>
      </c>
      <c r="C673" s="7" t="e">
        <f>VLOOKUP($A673,[1]Intermediate!A:T,3)</f>
        <v>#N/A</v>
      </c>
      <c r="D673" s="7" t="e">
        <f>VLOOKUP($C673,[1]Claims!A:B,2,FALSE)</f>
        <v>#N/A</v>
      </c>
      <c r="E673" t="e">
        <f>VLOOKUP($D673,'[1]Counties Systems Crosswalk'!C:D,2)</f>
        <v>#N/A</v>
      </c>
      <c r="F673" t="e">
        <f>VLOOKUP($A673,[1]Intermediate!A:T,5)</f>
        <v>#N/A</v>
      </c>
      <c r="G673" s="8" t="e">
        <f>VLOOKUP($A673,[1]Intermediate!A:T,10)</f>
        <v>#N/A</v>
      </c>
      <c r="H673" s="8" t="e">
        <f>VLOOKUP($A673,[1]Intermediate!A:T,10)*[1]Intermediate!Q673/100</f>
        <v>#N/A</v>
      </c>
      <c r="I673" s="8" t="e">
        <f>VLOOKUP($A673,[1]Intermediate!A:T,10)*[1]Intermediate!R673/100</f>
        <v>#N/A</v>
      </c>
      <c r="J673" s="8" t="e">
        <f>VLOOKUP($A673,[1]Intermediate!A:T,10)*[1]Intermediate!S673/100</f>
        <v>#N/A</v>
      </c>
      <c r="K673" t="str">
        <f t="shared" si="40"/>
        <v/>
      </c>
      <c r="L673" s="9" t="e">
        <f>VLOOKUP($A673,[1]Intermediate!A:T,2)</f>
        <v>#N/A</v>
      </c>
      <c r="M673" t="e">
        <f t="shared" si="41"/>
        <v>#N/A</v>
      </c>
      <c r="N673" s="10" t="e">
        <f t="shared" si="42"/>
        <v>#N/A</v>
      </c>
      <c r="O673" s="10" t="e">
        <f t="shared" si="42"/>
        <v>#N/A</v>
      </c>
      <c r="P673" s="10" t="e">
        <f t="shared" si="42"/>
        <v>#N/A</v>
      </c>
      <c r="Q673" s="11" t="e">
        <f t="shared" si="43"/>
        <v>#N/A</v>
      </c>
    </row>
    <row r="674" spans="1:17" ht="15" hidden="1" customHeight="1" x14ac:dyDescent="0.3">
      <c r="A674" s="5">
        <f>[1]Intermediate!A674</f>
        <v>0</v>
      </c>
      <c r="B674" s="6" t="e">
        <f>VLOOKUP($D674,'[1]Counties Systems Crosswalk'!C:E,3)</f>
        <v>#N/A</v>
      </c>
      <c r="C674" s="7" t="e">
        <f>VLOOKUP($A674,[1]Intermediate!A:T,3)</f>
        <v>#N/A</v>
      </c>
      <c r="D674" s="7" t="e">
        <f>VLOOKUP($C674,[1]Claims!A:B,2,FALSE)</f>
        <v>#N/A</v>
      </c>
      <c r="E674" t="e">
        <f>VLOOKUP($D674,'[1]Counties Systems Crosswalk'!C:D,2)</f>
        <v>#N/A</v>
      </c>
      <c r="F674" t="e">
        <f>VLOOKUP($A674,[1]Intermediate!A:T,5)</f>
        <v>#N/A</v>
      </c>
      <c r="G674" s="8" t="e">
        <f>VLOOKUP($A674,[1]Intermediate!A:T,10)</f>
        <v>#N/A</v>
      </c>
      <c r="H674" s="8" t="e">
        <f>VLOOKUP($A674,[1]Intermediate!A:T,10)*[1]Intermediate!Q674/100</f>
        <v>#N/A</v>
      </c>
      <c r="I674" s="8" t="e">
        <f>VLOOKUP($A674,[1]Intermediate!A:T,10)*[1]Intermediate!R674/100</f>
        <v>#N/A</v>
      </c>
      <c r="J674" s="8" t="e">
        <f>VLOOKUP($A674,[1]Intermediate!A:T,10)*[1]Intermediate!S674/100</f>
        <v>#N/A</v>
      </c>
      <c r="K674" t="str">
        <f t="shared" si="40"/>
        <v/>
      </c>
      <c r="L674" s="9" t="e">
        <f>VLOOKUP($A674,[1]Intermediate!A:T,2)</f>
        <v>#N/A</v>
      </c>
      <c r="M674" t="e">
        <f t="shared" si="41"/>
        <v>#N/A</v>
      </c>
      <c r="N674" s="10" t="e">
        <f t="shared" si="42"/>
        <v>#N/A</v>
      </c>
      <c r="O674" s="10" t="e">
        <f t="shared" si="42"/>
        <v>#N/A</v>
      </c>
      <c r="P674" s="10" t="e">
        <f t="shared" si="42"/>
        <v>#N/A</v>
      </c>
      <c r="Q674" s="11" t="e">
        <f t="shared" si="43"/>
        <v>#N/A</v>
      </c>
    </row>
    <row r="675" spans="1:17" ht="15" hidden="1" customHeight="1" x14ac:dyDescent="0.3">
      <c r="A675" s="5">
        <f>[1]Intermediate!A675</f>
        <v>0</v>
      </c>
      <c r="B675" s="6" t="e">
        <f>VLOOKUP($D675,'[1]Counties Systems Crosswalk'!C:E,3)</f>
        <v>#N/A</v>
      </c>
      <c r="C675" s="7" t="e">
        <f>VLOOKUP($A675,[1]Intermediate!A:T,3)</f>
        <v>#N/A</v>
      </c>
      <c r="D675" s="7" t="e">
        <f>VLOOKUP($C675,[1]Claims!A:B,2,FALSE)</f>
        <v>#N/A</v>
      </c>
      <c r="E675" t="e">
        <f>VLOOKUP($D675,'[1]Counties Systems Crosswalk'!C:D,2)</f>
        <v>#N/A</v>
      </c>
      <c r="F675" t="e">
        <f>VLOOKUP($A675,[1]Intermediate!A:T,5)</f>
        <v>#N/A</v>
      </c>
      <c r="G675" s="8" t="e">
        <f>VLOOKUP($A675,[1]Intermediate!A:T,10)</f>
        <v>#N/A</v>
      </c>
      <c r="H675" s="8" t="e">
        <f>VLOOKUP($A675,[1]Intermediate!A:T,10)*[1]Intermediate!Q675/100</f>
        <v>#N/A</v>
      </c>
      <c r="I675" s="8" t="e">
        <f>VLOOKUP($A675,[1]Intermediate!A:T,10)*[1]Intermediate!R675/100</f>
        <v>#N/A</v>
      </c>
      <c r="J675" s="8" t="e">
        <f>VLOOKUP($A675,[1]Intermediate!A:T,10)*[1]Intermediate!S675/100</f>
        <v>#N/A</v>
      </c>
      <c r="K675" t="str">
        <f t="shared" si="40"/>
        <v/>
      </c>
      <c r="L675" s="9" t="e">
        <f>VLOOKUP($A675,[1]Intermediate!A:T,2)</f>
        <v>#N/A</v>
      </c>
      <c r="M675" t="e">
        <f t="shared" si="41"/>
        <v>#N/A</v>
      </c>
      <c r="N675" s="10" t="e">
        <f t="shared" si="42"/>
        <v>#N/A</v>
      </c>
      <c r="O675" s="10" t="e">
        <f t="shared" si="42"/>
        <v>#N/A</v>
      </c>
      <c r="P675" s="10" t="e">
        <f t="shared" si="42"/>
        <v>#N/A</v>
      </c>
      <c r="Q675" s="11" t="e">
        <f t="shared" si="43"/>
        <v>#N/A</v>
      </c>
    </row>
    <row r="676" spans="1:17" ht="15" hidden="1" customHeight="1" x14ac:dyDescent="0.3">
      <c r="A676" s="5">
        <f>[1]Intermediate!A676</f>
        <v>0</v>
      </c>
      <c r="B676" s="6" t="e">
        <f>VLOOKUP($D676,'[1]Counties Systems Crosswalk'!C:E,3)</f>
        <v>#N/A</v>
      </c>
      <c r="C676" s="7" t="e">
        <f>VLOOKUP($A676,[1]Intermediate!A:T,3)</f>
        <v>#N/A</v>
      </c>
      <c r="D676" s="7" t="e">
        <f>VLOOKUP($C676,[1]Claims!A:B,2,FALSE)</f>
        <v>#N/A</v>
      </c>
      <c r="E676" t="e">
        <f>VLOOKUP($D676,'[1]Counties Systems Crosswalk'!C:D,2)</f>
        <v>#N/A</v>
      </c>
      <c r="F676" t="e">
        <f>VLOOKUP($A676,[1]Intermediate!A:T,5)</f>
        <v>#N/A</v>
      </c>
      <c r="G676" s="8" t="e">
        <f>VLOOKUP($A676,[1]Intermediate!A:T,10)</f>
        <v>#N/A</v>
      </c>
      <c r="H676" s="8" t="e">
        <f>VLOOKUP($A676,[1]Intermediate!A:T,10)*[1]Intermediate!Q676/100</f>
        <v>#N/A</v>
      </c>
      <c r="I676" s="8" t="e">
        <f>VLOOKUP($A676,[1]Intermediate!A:T,10)*[1]Intermediate!R676/100</f>
        <v>#N/A</v>
      </c>
      <c r="J676" s="8" t="e">
        <f>VLOOKUP($A676,[1]Intermediate!A:T,10)*[1]Intermediate!S676/100</f>
        <v>#N/A</v>
      </c>
      <c r="K676" t="str">
        <f t="shared" si="40"/>
        <v/>
      </c>
      <c r="L676" s="9" t="e">
        <f>VLOOKUP($A676,[1]Intermediate!A:T,2)</f>
        <v>#N/A</v>
      </c>
      <c r="M676" t="e">
        <f t="shared" si="41"/>
        <v>#N/A</v>
      </c>
      <c r="N676" s="10" t="e">
        <f t="shared" si="42"/>
        <v>#N/A</v>
      </c>
      <c r="O676" s="10" t="e">
        <f t="shared" si="42"/>
        <v>#N/A</v>
      </c>
      <c r="P676" s="10" t="e">
        <f t="shared" si="42"/>
        <v>#N/A</v>
      </c>
      <c r="Q676" s="11" t="e">
        <f t="shared" si="43"/>
        <v>#N/A</v>
      </c>
    </row>
    <row r="677" spans="1:17" ht="15" hidden="1" customHeight="1" x14ac:dyDescent="0.3">
      <c r="A677" s="5">
        <f>[1]Intermediate!A677</f>
        <v>0</v>
      </c>
      <c r="B677" s="6" t="e">
        <f>VLOOKUP($D677,'[1]Counties Systems Crosswalk'!C:E,3)</f>
        <v>#N/A</v>
      </c>
      <c r="C677" s="7" t="e">
        <f>VLOOKUP($A677,[1]Intermediate!A:T,3)</f>
        <v>#N/A</v>
      </c>
      <c r="D677" s="7" t="e">
        <f>VLOOKUP($C677,[1]Claims!A:B,2,FALSE)</f>
        <v>#N/A</v>
      </c>
      <c r="E677" t="e">
        <f>VLOOKUP($D677,'[1]Counties Systems Crosswalk'!C:D,2)</f>
        <v>#N/A</v>
      </c>
      <c r="F677" t="e">
        <f>VLOOKUP($A677,[1]Intermediate!A:T,5)</f>
        <v>#N/A</v>
      </c>
      <c r="G677" s="8" t="e">
        <f>VLOOKUP($A677,[1]Intermediate!A:T,10)</f>
        <v>#N/A</v>
      </c>
      <c r="H677" s="8" t="e">
        <f>VLOOKUP($A677,[1]Intermediate!A:T,10)*[1]Intermediate!Q677/100</f>
        <v>#N/A</v>
      </c>
      <c r="I677" s="8" t="e">
        <f>VLOOKUP($A677,[1]Intermediate!A:T,10)*[1]Intermediate!R677/100</f>
        <v>#N/A</v>
      </c>
      <c r="J677" s="8" t="e">
        <f>VLOOKUP($A677,[1]Intermediate!A:T,10)*[1]Intermediate!S677/100</f>
        <v>#N/A</v>
      </c>
      <c r="K677" t="str">
        <f t="shared" si="40"/>
        <v/>
      </c>
      <c r="L677" s="9" t="e">
        <f>VLOOKUP($A677,[1]Intermediate!A:T,2)</f>
        <v>#N/A</v>
      </c>
      <c r="M677" t="e">
        <f t="shared" si="41"/>
        <v>#N/A</v>
      </c>
      <c r="N677" s="10" t="e">
        <f t="shared" si="42"/>
        <v>#N/A</v>
      </c>
      <c r="O677" s="10" t="e">
        <f t="shared" si="42"/>
        <v>#N/A</v>
      </c>
      <c r="P677" s="10" t="e">
        <f t="shared" si="42"/>
        <v>#N/A</v>
      </c>
      <c r="Q677" s="11" t="e">
        <f t="shared" si="43"/>
        <v>#N/A</v>
      </c>
    </row>
    <row r="678" spans="1:17" ht="15" hidden="1" customHeight="1" x14ac:dyDescent="0.3">
      <c r="A678" s="5">
        <f>[1]Intermediate!A678</f>
        <v>0</v>
      </c>
      <c r="B678" s="6" t="e">
        <f>VLOOKUP($D678,'[1]Counties Systems Crosswalk'!C:E,3)</f>
        <v>#N/A</v>
      </c>
      <c r="C678" s="7" t="e">
        <f>VLOOKUP($A678,[1]Intermediate!A:T,3)</f>
        <v>#N/A</v>
      </c>
      <c r="D678" s="7" t="e">
        <f>VLOOKUP($C678,[1]Claims!A:B,2,FALSE)</f>
        <v>#N/A</v>
      </c>
      <c r="E678" t="e">
        <f>VLOOKUP($D678,'[1]Counties Systems Crosswalk'!C:D,2)</f>
        <v>#N/A</v>
      </c>
      <c r="F678" t="e">
        <f>VLOOKUP($A678,[1]Intermediate!A:T,5)</f>
        <v>#N/A</v>
      </c>
      <c r="G678" s="8" t="e">
        <f>VLOOKUP($A678,[1]Intermediate!A:T,10)</f>
        <v>#N/A</v>
      </c>
      <c r="H678" s="8" t="e">
        <f>VLOOKUP($A678,[1]Intermediate!A:T,10)*[1]Intermediate!Q678/100</f>
        <v>#N/A</v>
      </c>
      <c r="I678" s="8" t="e">
        <f>VLOOKUP($A678,[1]Intermediate!A:T,10)*[1]Intermediate!R678/100</f>
        <v>#N/A</v>
      </c>
      <c r="J678" s="8" t="e">
        <f>VLOOKUP($A678,[1]Intermediate!A:T,10)*[1]Intermediate!S678/100</f>
        <v>#N/A</v>
      </c>
      <c r="K678" t="str">
        <f t="shared" si="40"/>
        <v/>
      </c>
      <c r="L678" s="9" t="e">
        <f>VLOOKUP($A678,[1]Intermediate!A:T,2)</f>
        <v>#N/A</v>
      </c>
      <c r="M678" t="e">
        <f t="shared" si="41"/>
        <v>#N/A</v>
      </c>
      <c r="N678" s="10" t="e">
        <f t="shared" si="42"/>
        <v>#N/A</v>
      </c>
      <c r="O678" s="10" t="e">
        <f t="shared" si="42"/>
        <v>#N/A</v>
      </c>
      <c r="P678" s="10" t="e">
        <f t="shared" si="42"/>
        <v>#N/A</v>
      </c>
      <c r="Q678" s="11" t="e">
        <f t="shared" si="43"/>
        <v>#N/A</v>
      </c>
    </row>
    <row r="679" spans="1:17" ht="15" hidden="1" customHeight="1" x14ac:dyDescent="0.3">
      <c r="A679" s="5">
        <f>[1]Intermediate!A679</f>
        <v>0</v>
      </c>
      <c r="B679" s="6" t="e">
        <f>VLOOKUP($D679,'[1]Counties Systems Crosswalk'!C:E,3)</f>
        <v>#N/A</v>
      </c>
      <c r="C679" s="7" t="e">
        <f>VLOOKUP($A679,[1]Intermediate!A:T,3)</f>
        <v>#N/A</v>
      </c>
      <c r="D679" s="7" t="e">
        <f>VLOOKUP($C679,[1]Claims!A:B,2,FALSE)</f>
        <v>#N/A</v>
      </c>
      <c r="E679" t="e">
        <f>VLOOKUP($D679,'[1]Counties Systems Crosswalk'!C:D,2)</f>
        <v>#N/A</v>
      </c>
      <c r="F679" t="e">
        <f>VLOOKUP($A679,[1]Intermediate!A:T,5)</f>
        <v>#N/A</v>
      </c>
      <c r="G679" s="8" t="e">
        <f>VLOOKUP($A679,[1]Intermediate!A:T,10)</f>
        <v>#N/A</v>
      </c>
      <c r="H679" s="8" t="e">
        <f>VLOOKUP($A679,[1]Intermediate!A:T,10)*[1]Intermediate!Q679/100</f>
        <v>#N/A</v>
      </c>
      <c r="I679" s="8" t="e">
        <f>VLOOKUP($A679,[1]Intermediate!A:T,10)*[1]Intermediate!R679/100</f>
        <v>#N/A</v>
      </c>
      <c r="J679" s="8" t="e">
        <f>VLOOKUP($A679,[1]Intermediate!A:T,10)*[1]Intermediate!S679/100</f>
        <v>#N/A</v>
      </c>
      <c r="K679" t="str">
        <f t="shared" si="40"/>
        <v/>
      </c>
      <c r="L679" s="9" t="e">
        <f>VLOOKUP($A679,[1]Intermediate!A:T,2)</f>
        <v>#N/A</v>
      </c>
      <c r="M679" t="e">
        <f t="shared" si="41"/>
        <v>#N/A</v>
      </c>
      <c r="N679" s="10" t="e">
        <f t="shared" si="42"/>
        <v>#N/A</v>
      </c>
      <c r="O679" s="10" t="e">
        <f t="shared" si="42"/>
        <v>#N/A</v>
      </c>
      <c r="P679" s="10" t="e">
        <f t="shared" si="42"/>
        <v>#N/A</v>
      </c>
      <c r="Q679" s="11" t="e">
        <f t="shared" si="43"/>
        <v>#N/A</v>
      </c>
    </row>
    <row r="680" spans="1:17" ht="15" hidden="1" customHeight="1" x14ac:dyDescent="0.3">
      <c r="A680" s="5">
        <f>[1]Intermediate!A680</f>
        <v>0</v>
      </c>
      <c r="B680" s="6" t="e">
        <f>VLOOKUP($D680,'[1]Counties Systems Crosswalk'!C:E,3)</f>
        <v>#N/A</v>
      </c>
      <c r="C680" s="7" t="e">
        <f>VLOOKUP($A680,[1]Intermediate!A:T,3)</f>
        <v>#N/A</v>
      </c>
      <c r="D680" s="7" t="e">
        <f>VLOOKUP($C680,[1]Claims!A:B,2,FALSE)</f>
        <v>#N/A</v>
      </c>
      <c r="E680" t="e">
        <f>VLOOKUP($D680,'[1]Counties Systems Crosswalk'!C:D,2)</f>
        <v>#N/A</v>
      </c>
      <c r="F680" t="e">
        <f>VLOOKUP($A680,[1]Intermediate!A:T,5)</f>
        <v>#N/A</v>
      </c>
      <c r="G680" s="8" t="e">
        <f>VLOOKUP($A680,[1]Intermediate!A:T,10)</f>
        <v>#N/A</v>
      </c>
      <c r="H680" s="8" t="e">
        <f>VLOOKUP($A680,[1]Intermediate!A:T,10)*[1]Intermediate!Q680/100</f>
        <v>#N/A</v>
      </c>
      <c r="I680" s="8" t="e">
        <f>VLOOKUP($A680,[1]Intermediate!A:T,10)*[1]Intermediate!R680/100</f>
        <v>#N/A</v>
      </c>
      <c r="J680" s="8" t="e">
        <f>VLOOKUP($A680,[1]Intermediate!A:T,10)*[1]Intermediate!S680/100</f>
        <v>#N/A</v>
      </c>
      <c r="K680" t="str">
        <f t="shared" si="40"/>
        <v/>
      </c>
      <c r="L680" s="9" t="e">
        <f>VLOOKUP($A680,[1]Intermediate!A:T,2)</f>
        <v>#N/A</v>
      </c>
      <c r="M680" t="e">
        <f t="shared" si="41"/>
        <v>#N/A</v>
      </c>
      <c r="N680" s="10" t="e">
        <f t="shared" si="42"/>
        <v>#N/A</v>
      </c>
      <c r="O680" s="10" t="e">
        <f t="shared" si="42"/>
        <v>#N/A</v>
      </c>
      <c r="P680" s="10" t="e">
        <f t="shared" si="42"/>
        <v>#N/A</v>
      </c>
      <c r="Q680" s="11" t="e">
        <f t="shared" si="43"/>
        <v>#N/A</v>
      </c>
    </row>
    <row r="681" spans="1:17" ht="15" hidden="1" customHeight="1" x14ac:dyDescent="0.3">
      <c r="A681" s="5">
        <f>[1]Intermediate!A681</f>
        <v>0</v>
      </c>
      <c r="B681" s="6" t="e">
        <f>VLOOKUP($D681,'[1]Counties Systems Crosswalk'!C:E,3)</f>
        <v>#N/A</v>
      </c>
      <c r="C681" s="7" t="e">
        <f>VLOOKUP($A681,[1]Intermediate!A:T,3)</f>
        <v>#N/A</v>
      </c>
      <c r="D681" s="7" t="e">
        <f>VLOOKUP($C681,[1]Claims!A:B,2,FALSE)</f>
        <v>#N/A</v>
      </c>
      <c r="E681" t="e">
        <f>VLOOKUP($D681,'[1]Counties Systems Crosswalk'!C:D,2)</f>
        <v>#N/A</v>
      </c>
      <c r="F681" t="e">
        <f>VLOOKUP($A681,[1]Intermediate!A:T,5)</f>
        <v>#N/A</v>
      </c>
      <c r="G681" s="8" t="e">
        <f>VLOOKUP($A681,[1]Intermediate!A:T,10)</f>
        <v>#N/A</v>
      </c>
      <c r="H681" s="8" t="e">
        <f>VLOOKUP($A681,[1]Intermediate!A:T,10)*[1]Intermediate!Q681/100</f>
        <v>#N/A</v>
      </c>
      <c r="I681" s="8" t="e">
        <f>VLOOKUP($A681,[1]Intermediate!A:T,10)*[1]Intermediate!R681/100</f>
        <v>#N/A</v>
      </c>
      <c r="J681" s="8" t="e">
        <f>VLOOKUP($A681,[1]Intermediate!A:T,10)*[1]Intermediate!S681/100</f>
        <v>#N/A</v>
      </c>
      <c r="K681" t="str">
        <f t="shared" si="40"/>
        <v/>
      </c>
      <c r="L681" s="9" t="e">
        <f>VLOOKUP($A681,[1]Intermediate!A:T,2)</f>
        <v>#N/A</v>
      </c>
      <c r="M681" t="e">
        <f t="shared" si="41"/>
        <v>#N/A</v>
      </c>
      <c r="N681" s="10" t="e">
        <f t="shared" si="42"/>
        <v>#N/A</v>
      </c>
      <c r="O681" s="10" t="e">
        <f t="shared" si="42"/>
        <v>#N/A</v>
      </c>
      <c r="P681" s="10" t="e">
        <f t="shared" si="42"/>
        <v>#N/A</v>
      </c>
      <c r="Q681" s="11" t="e">
        <f t="shared" si="43"/>
        <v>#N/A</v>
      </c>
    </row>
    <row r="682" spans="1:17" ht="15" hidden="1" customHeight="1" x14ac:dyDescent="0.3">
      <c r="A682" s="5">
        <f>[1]Intermediate!A682</f>
        <v>0</v>
      </c>
      <c r="B682" s="6" t="e">
        <f>VLOOKUP($D682,'[1]Counties Systems Crosswalk'!C:E,3)</f>
        <v>#N/A</v>
      </c>
      <c r="C682" s="7" t="e">
        <f>VLOOKUP($A682,[1]Intermediate!A:T,3)</f>
        <v>#N/A</v>
      </c>
      <c r="D682" s="7" t="e">
        <f>VLOOKUP($C682,[1]Claims!A:B,2,FALSE)</f>
        <v>#N/A</v>
      </c>
      <c r="E682" t="e">
        <f>VLOOKUP($D682,'[1]Counties Systems Crosswalk'!C:D,2)</f>
        <v>#N/A</v>
      </c>
      <c r="F682" t="e">
        <f>VLOOKUP($A682,[1]Intermediate!A:T,5)</f>
        <v>#N/A</v>
      </c>
      <c r="G682" s="8" t="e">
        <f>VLOOKUP($A682,[1]Intermediate!A:T,10)</f>
        <v>#N/A</v>
      </c>
      <c r="H682" s="8" t="e">
        <f>VLOOKUP($A682,[1]Intermediate!A:T,10)*[1]Intermediate!Q682/100</f>
        <v>#N/A</v>
      </c>
      <c r="I682" s="8" t="e">
        <f>VLOOKUP($A682,[1]Intermediate!A:T,10)*[1]Intermediate!R682/100</f>
        <v>#N/A</v>
      </c>
      <c r="J682" s="8" t="e">
        <f>VLOOKUP($A682,[1]Intermediate!A:T,10)*[1]Intermediate!S682/100</f>
        <v>#N/A</v>
      </c>
      <c r="K682" t="str">
        <f t="shared" si="40"/>
        <v/>
      </c>
      <c r="L682" s="9" t="e">
        <f>VLOOKUP($A682,[1]Intermediate!A:T,2)</f>
        <v>#N/A</v>
      </c>
      <c r="M682" t="e">
        <f t="shared" si="41"/>
        <v>#N/A</v>
      </c>
      <c r="N682" s="10" t="e">
        <f t="shared" si="42"/>
        <v>#N/A</v>
      </c>
      <c r="O682" s="10" t="e">
        <f t="shared" si="42"/>
        <v>#N/A</v>
      </c>
      <c r="P682" s="10" t="e">
        <f t="shared" si="42"/>
        <v>#N/A</v>
      </c>
      <c r="Q682" s="11" t="e">
        <f t="shared" si="43"/>
        <v>#N/A</v>
      </c>
    </row>
    <row r="683" spans="1:17" ht="15" hidden="1" customHeight="1" x14ac:dyDescent="0.3">
      <c r="A683" s="5">
        <f>[1]Intermediate!A683</f>
        <v>0</v>
      </c>
      <c r="B683" s="6" t="e">
        <f>VLOOKUP($D683,'[1]Counties Systems Crosswalk'!C:E,3)</f>
        <v>#N/A</v>
      </c>
      <c r="C683" s="7" t="e">
        <f>VLOOKUP($A683,[1]Intermediate!A:T,3)</f>
        <v>#N/A</v>
      </c>
      <c r="D683" s="7" t="e">
        <f>VLOOKUP($C683,[1]Claims!A:B,2,FALSE)</f>
        <v>#N/A</v>
      </c>
      <c r="E683" t="e">
        <f>VLOOKUP($D683,'[1]Counties Systems Crosswalk'!C:D,2)</f>
        <v>#N/A</v>
      </c>
      <c r="F683" t="e">
        <f>VLOOKUP($A683,[1]Intermediate!A:T,5)</f>
        <v>#N/A</v>
      </c>
      <c r="G683" s="8" t="e">
        <f>VLOOKUP($A683,[1]Intermediate!A:T,10)</f>
        <v>#N/A</v>
      </c>
      <c r="H683" s="8" t="e">
        <f>VLOOKUP($A683,[1]Intermediate!A:T,10)*[1]Intermediate!Q683/100</f>
        <v>#N/A</v>
      </c>
      <c r="I683" s="8" t="e">
        <f>VLOOKUP($A683,[1]Intermediate!A:T,10)*[1]Intermediate!R683/100</f>
        <v>#N/A</v>
      </c>
      <c r="J683" s="8" t="e">
        <f>VLOOKUP($A683,[1]Intermediate!A:T,10)*[1]Intermediate!S683/100</f>
        <v>#N/A</v>
      </c>
      <c r="K683" t="str">
        <f t="shared" si="40"/>
        <v/>
      </c>
      <c r="L683" s="9" t="e">
        <f>VLOOKUP($A683,[1]Intermediate!A:T,2)</f>
        <v>#N/A</v>
      </c>
      <c r="M683" t="e">
        <f t="shared" si="41"/>
        <v>#N/A</v>
      </c>
      <c r="N683" s="10" t="e">
        <f t="shared" si="42"/>
        <v>#N/A</v>
      </c>
      <c r="O683" s="10" t="e">
        <f t="shared" si="42"/>
        <v>#N/A</v>
      </c>
      <c r="P683" s="10" t="e">
        <f t="shared" si="42"/>
        <v>#N/A</v>
      </c>
      <c r="Q683" s="11" t="e">
        <f t="shared" si="43"/>
        <v>#N/A</v>
      </c>
    </row>
    <row r="684" spans="1:17" ht="15" hidden="1" customHeight="1" x14ac:dyDescent="0.3">
      <c r="A684" s="5">
        <f>[1]Intermediate!A684</f>
        <v>0</v>
      </c>
      <c r="B684" s="6" t="e">
        <f>VLOOKUP($D684,'[1]Counties Systems Crosswalk'!C:E,3)</f>
        <v>#N/A</v>
      </c>
      <c r="C684" s="7" t="e">
        <f>VLOOKUP($A684,[1]Intermediate!A:T,3)</f>
        <v>#N/A</v>
      </c>
      <c r="D684" s="7" t="e">
        <f>VLOOKUP($C684,[1]Claims!A:B,2,FALSE)</f>
        <v>#N/A</v>
      </c>
      <c r="E684" t="e">
        <f>VLOOKUP($D684,'[1]Counties Systems Crosswalk'!C:D,2)</f>
        <v>#N/A</v>
      </c>
      <c r="F684" t="e">
        <f>VLOOKUP($A684,[1]Intermediate!A:T,5)</f>
        <v>#N/A</v>
      </c>
      <c r="G684" s="8" t="e">
        <f>VLOOKUP($A684,[1]Intermediate!A:T,10)</f>
        <v>#N/A</v>
      </c>
      <c r="H684" s="8" t="e">
        <f>VLOOKUP($A684,[1]Intermediate!A:T,10)*[1]Intermediate!Q684/100</f>
        <v>#N/A</v>
      </c>
      <c r="I684" s="8" t="e">
        <f>VLOOKUP($A684,[1]Intermediate!A:T,10)*[1]Intermediate!R684/100</f>
        <v>#N/A</v>
      </c>
      <c r="J684" s="8" t="e">
        <f>VLOOKUP($A684,[1]Intermediate!A:T,10)*[1]Intermediate!S684/100</f>
        <v>#N/A</v>
      </c>
      <c r="K684" t="str">
        <f t="shared" si="40"/>
        <v/>
      </c>
      <c r="L684" s="9" t="e">
        <f>VLOOKUP($A684,[1]Intermediate!A:T,2)</f>
        <v>#N/A</v>
      </c>
      <c r="M684" t="e">
        <f t="shared" si="41"/>
        <v>#N/A</v>
      </c>
      <c r="N684" s="10" t="e">
        <f t="shared" si="42"/>
        <v>#N/A</v>
      </c>
      <c r="O684" s="10" t="e">
        <f t="shared" si="42"/>
        <v>#N/A</v>
      </c>
      <c r="P684" s="10" t="e">
        <f t="shared" si="42"/>
        <v>#N/A</v>
      </c>
      <c r="Q684" s="11" t="e">
        <f t="shared" si="43"/>
        <v>#N/A</v>
      </c>
    </row>
    <row r="685" spans="1:17" ht="15" hidden="1" customHeight="1" x14ac:dyDescent="0.3">
      <c r="A685" s="5">
        <f>[1]Intermediate!A685</f>
        <v>0</v>
      </c>
      <c r="B685" s="6" t="e">
        <f>VLOOKUP($D685,'[1]Counties Systems Crosswalk'!C:E,3)</f>
        <v>#N/A</v>
      </c>
      <c r="C685" s="7" t="e">
        <f>VLOOKUP($A685,[1]Intermediate!A:T,3)</f>
        <v>#N/A</v>
      </c>
      <c r="D685" s="7" t="e">
        <f>VLOOKUP($C685,[1]Claims!A:B,2,FALSE)</f>
        <v>#N/A</v>
      </c>
      <c r="E685" t="e">
        <f>VLOOKUP($D685,'[1]Counties Systems Crosswalk'!C:D,2)</f>
        <v>#N/A</v>
      </c>
      <c r="F685" t="e">
        <f>VLOOKUP($A685,[1]Intermediate!A:T,5)</f>
        <v>#N/A</v>
      </c>
      <c r="G685" s="8" t="e">
        <f>VLOOKUP($A685,[1]Intermediate!A:T,10)</f>
        <v>#N/A</v>
      </c>
      <c r="H685" s="8" t="e">
        <f>VLOOKUP($A685,[1]Intermediate!A:T,10)*[1]Intermediate!Q685/100</f>
        <v>#N/A</v>
      </c>
      <c r="I685" s="8" t="e">
        <f>VLOOKUP($A685,[1]Intermediate!A:T,10)*[1]Intermediate!R685/100</f>
        <v>#N/A</v>
      </c>
      <c r="J685" s="8" t="e">
        <f>VLOOKUP($A685,[1]Intermediate!A:T,10)*[1]Intermediate!S685/100</f>
        <v>#N/A</v>
      </c>
      <c r="K685" t="str">
        <f t="shared" si="40"/>
        <v/>
      </c>
      <c r="L685" s="9" t="e">
        <f>VLOOKUP($A685,[1]Intermediate!A:T,2)</f>
        <v>#N/A</v>
      </c>
      <c r="M685" t="e">
        <f t="shared" si="41"/>
        <v>#N/A</v>
      </c>
      <c r="N685" s="10" t="e">
        <f t="shared" si="42"/>
        <v>#N/A</v>
      </c>
      <c r="O685" s="10" t="e">
        <f t="shared" si="42"/>
        <v>#N/A</v>
      </c>
      <c r="P685" s="10" t="e">
        <f t="shared" si="42"/>
        <v>#N/A</v>
      </c>
      <c r="Q685" s="11" t="e">
        <f t="shared" si="43"/>
        <v>#N/A</v>
      </c>
    </row>
    <row r="686" spans="1:17" ht="15" hidden="1" customHeight="1" x14ac:dyDescent="0.3">
      <c r="A686" s="5">
        <f>[1]Intermediate!A686</f>
        <v>0</v>
      </c>
      <c r="B686" s="6" t="e">
        <f>VLOOKUP($D686,'[1]Counties Systems Crosswalk'!C:E,3)</f>
        <v>#N/A</v>
      </c>
      <c r="C686" s="7" t="e">
        <f>VLOOKUP($A686,[1]Intermediate!A:T,3)</f>
        <v>#N/A</v>
      </c>
      <c r="D686" s="7" t="e">
        <f>VLOOKUP($C686,[1]Claims!A:B,2,FALSE)</f>
        <v>#N/A</v>
      </c>
      <c r="E686" t="e">
        <f>VLOOKUP($D686,'[1]Counties Systems Crosswalk'!C:D,2)</f>
        <v>#N/A</v>
      </c>
      <c r="F686" t="e">
        <f>VLOOKUP($A686,[1]Intermediate!A:T,5)</f>
        <v>#N/A</v>
      </c>
      <c r="G686" s="8" t="e">
        <f>VLOOKUP($A686,[1]Intermediate!A:T,10)</f>
        <v>#N/A</v>
      </c>
      <c r="H686" s="8" t="e">
        <f>VLOOKUP($A686,[1]Intermediate!A:T,10)*[1]Intermediate!Q686/100</f>
        <v>#N/A</v>
      </c>
      <c r="I686" s="8" t="e">
        <f>VLOOKUP($A686,[1]Intermediate!A:T,10)*[1]Intermediate!R686/100</f>
        <v>#N/A</v>
      </c>
      <c r="J686" s="8" t="e">
        <f>VLOOKUP($A686,[1]Intermediate!A:T,10)*[1]Intermediate!S686/100</f>
        <v>#N/A</v>
      </c>
      <c r="K686" t="str">
        <f t="shared" si="40"/>
        <v/>
      </c>
      <c r="L686" s="9" t="e">
        <f>VLOOKUP($A686,[1]Intermediate!A:T,2)</f>
        <v>#N/A</v>
      </c>
      <c r="M686" t="e">
        <f t="shared" si="41"/>
        <v>#N/A</v>
      </c>
      <c r="N686" s="10" t="e">
        <f t="shared" si="42"/>
        <v>#N/A</v>
      </c>
      <c r="O686" s="10" t="e">
        <f t="shared" si="42"/>
        <v>#N/A</v>
      </c>
      <c r="P686" s="10" t="e">
        <f t="shared" si="42"/>
        <v>#N/A</v>
      </c>
      <c r="Q686" s="11" t="e">
        <f t="shared" si="43"/>
        <v>#N/A</v>
      </c>
    </row>
    <row r="687" spans="1:17" ht="15" hidden="1" customHeight="1" x14ac:dyDescent="0.3">
      <c r="A687" s="5">
        <f>[1]Intermediate!A687</f>
        <v>0</v>
      </c>
      <c r="B687" s="6" t="e">
        <f>VLOOKUP($D687,'[1]Counties Systems Crosswalk'!C:E,3)</f>
        <v>#N/A</v>
      </c>
      <c r="C687" s="7" t="e">
        <f>VLOOKUP($A687,[1]Intermediate!A:T,3)</f>
        <v>#N/A</v>
      </c>
      <c r="D687" s="7" t="e">
        <f>VLOOKUP($C687,[1]Claims!A:B,2,FALSE)</f>
        <v>#N/A</v>
      </c>
      <c r="E687" t="e">
        <f>VLOOKUP($D687,'[1]Counties Systems Crosswalk'!C:D,2)</f>
        <v>#N/A</v>
      </c>
      <c r="F687" t="e">
        <f>VLOOKUP($A687,[1]Intermediate!A:T,5)</f>
        <v>#N/A</v>
      </c>
      <c r="G687" s="8" t="e">
        <f>VLOOKUP($A687,[1]Intermediate!A:T,10)</f>
        <v>#N/A</v>
      </c>
      <c r="H687" s="8" t="e">
        <f>VLOOKUP($A687,[1]Intermediate!A:T,10)*[1]Intermediate!Q687/100</f>
        <v>#N/A</v>
      </c>
      <c r="I687" s="8" t="e">
        <f>VLOOKUP($A687,[1]Intermediate!A:T,10)*[1]Intermediate!R687/100</f>
        <v>#N/A</v>
      </c>
      <c r="J687" s="8" t="e">
        <f>VLOOKUP($A687,[1]Intermediate!A:T,10)*[1]Intermediate!S687/100</f>
        <v>#N/A</v>
      </c>
      <c r="K687" t="str">
        <f t="shared" si="40"/>
        <v/>
      </c>
      <c r="L687" s="9" t="e">
        <f>VLOOKUP($A687,[1]Intermediate!A:T,2)</f>
        <v>#N/A</v>
      </c>
      <c r="M687" t="e">
        <f t="shared" si="41"/>
        <v>#N/A</v>
      </c>
      <c r="N687" s="10" t="e">
        <f t="shared" si="42"/>
        <v>#N/A</v>
      </c>
      <c r="O687" s="10" t="e">
        <f t="shared" si="42"/>
        <v>#N/A</v>
      </c>
      <c r="P687" s="10" t="e">
        <f t="shared" si="42"/>
        <v>#N/A</v>
      </c>
      <c r="Q687" s="11" t="e">
        <f t="shared" si="43"/>
        <v>#N/A</v>
      </c>
    </row>
    <row r="688" spans="1:17" ht="15" hidden="1" customHeight="1" x14ac:dyDescent="0.3">
      <c r="A688" s="5">
        <f>[1]Intermediate!A688</f>
        <v>0</v>
      </c>
      <c r="B688" s="6" t="e">
        <f>VLOOKUP($D688,'[1]Counties Systems Crosswalk'!C:E,3)</f>
        <v>#N/A</v>
      </c>
      <c r="C688" s="7" t="e">
        <f>VLOOKUP($A688,[1]Intermediate!A:T,3)</f>
        <v>#N/A</v>
      </c>
      <c r="D688" s="7" t="e">
        <f>VLOOKUP($C688,[1]Claims!A:B,2,FALSE)</f>
        <v>#N/A</v>
      </c>
      <c r="E688" t="e">
        <f>VLOOKUP($D688,'[1]Counties Systems Crosswalk'!C:D,2)</f>
        <v>#N/A</v>
      </c>
      <c r="F688" t="e">
        <f>VLOOKUP($A688,[1]Intermediate!A:T,5)</f>
        <v>#N/A</v>
      </c>
      <c r="G688" s="8" t="e">
        <f>VLOOKUP($A688,[1]Intermediate!A:T,10)</f>
        <v>#N/A</v>
      </c>
      <c r="H688" s="8" t="e">
        <f>VLOOKUP($A688,[1]Intermediate!A:T,10)*[1]Intermediate!Q688/100</f>
        <v>#N/A</v>
      </c>
      <c r="I688" s="8" t="e">
        <f>VLOOKUP($A688,[1]Intermediate!A:T,10)*[1]Intermediate!R688/100</f>
        <v>#N/A</v>
      </c>
      <c r="J688" s="8" t="e">
        <f>VLOOKUP($A688,[1]Intermediate!A:T,10)*[1]Intermediate!S688/100</f>
        <v>#N/A</v>
      </c>
      <c r="K688" t="str">
        <f t="shared" si="40"/>
        <v/>
      </c>
      <c r="L688" s="9" t="e">
        <f>VLOOKUP($A688,[1]Intermediate!A:T,2)</f>
        <v>#N/A</v>
      </c>
      <c r="M688" t="e">
        <f t="shared" si="41"/>
        <v>#N/A</v>
      </c>
      <c r="N688" s="10" t="e">
        <f t="shared" si="42"/>
        <v>#N/A</v>
      </c>
      <c r="O688" s="10" t="e">
        <f t="shared" si="42"/>
        <v>#N/A</v>
      </c>
      <c r="P688" s="10" t="e">
        <f t="shared" si="42"/>
        <v>#N/A</v>
      </c>
      <c r="Q688" s="11" t="e">
        <f t="shared" si="43"/>
        <v>#N/A</v>
      </c>
    </row>
    <row r="689" spans="1:17" ht="15" hidden="1" customHeight="1" x14ac:dyDescent="0.3">
      <c r="A689" s="5">
        <f>[1]Intermediate!A689</f>
        <v>0</v>
      </c>
      <c r="B689" s="6" t="e">
        <f>VLOOKUP($D689,'[1]Counties Systems Crosswalk'!C:E,3)</f>
        <v>#N/A</v>
      </c>
      <c r="C689" s="7" t="e">
        <f>VLOOKUP($A689,[1]Intermediate!A:T,3)</f>
        <v>#N/A</v>
      </c>
      <c r="D689" s="7" t="e">
        <f>VLOOKUP($C689,[1]Claims!A:B,2,FALSE)</f>
        <v>#N/A</v>
      </c>
      <c r="E689" t="e">
        <f>VLOOKUP($D689,'[1]Counties Systems Crosswalk'!C:D,2)</f>
        <v>#N/A</v>
      </c>
      <c r="F689" t="e">
        <f>VLOOKUP($A689,[1]Intermediate!A:T,5)</f>
        <v>#N/A</v>
      </c>
      <c r="G689" s="8" t="e">
        <f>VLOOKUP($A689,[1]Intermediate!A:T,10)</f>
        <v>#N/A</v>
      </c>
      <c r="H689" s="8" t="e">
        <f>VLOOKUP($A689,[1]Intermediate!A:T,10)*[1]Intermediate!Q689/100</f>
        <v>#N/A</v>
      </c>
      <c r="I689" s="8" t="e">
        <f>VLOOKUP($A689,[1]Intermediate!A:T,10)*[1]Intermediate!R689/100</f>
        <v>#N/A</v>
      </c>
      <c r="J689" s="8" t="e">
        <f>VLOOKUP($A689,[1]Intermediate!A:T,10)*[1]Intermediate!S689/100</f>
        <v>#N/A</v>
      </c>
      <c r="K689" t="str">
        <f t="shared" si="40"/>
        <v/>
      </c>
      <c r="L689" s="9" t="e">
        <f>VLOOKUP($A689,[1]Intermediate!A:T,2)</f>
        <v>#N/A</v>
      </c>
      <c r="M689" t="e">
        <f t="shared" si="41"/>
        <v>#N/A</v>
      </c>
      <c r="N689" s="10" t="e">
        <f t="shared" si="42"/>
        <v>#N/A</v>
      </c>
      <c r="O689" s="10" t="e">
        <f t="shared" si="42"/>
        <v>#N/A</v>
      </c>
      <c r="P689" s="10" t="e">
        <f t="shared" si="42"/>
        <v>#N/A</v>
      </c>
      <c r="Q689" s="11" t="e">
        <f t="shared" si="43"/>
        <v>#N/A</v>
      </c>
    </row>
    <row r="690" spans="1:17" ht="15" hidden="1" customHeight="1" x14ac:dyDescent="0.3">
      <c r="A690" s="5">
        <f>[1]Intermediate!A690</f>
        <v>0</v>
      </c>
      <c r="B690" s="6" t="e">
        <f>VLOOKUP($D690,'[1]Counties Systems Crosswalk'!C:E,3)</f>
        <v>#N/A</v>
      </c>
      <c r="C690" s="7" t="e">
        <f>VLOOKUP($A690,[1]Intermediate!A:T,3)</f>
        <v>#N/A</v>
      </c>
      <c r="D690" s="7" t="e">
        <f>VLOOKUP($C690,[1]Claims!A:B,2,FALSE)</f>
        <v>#N/A</v>
      </c>
      <c r="E690" t="e">
        <f>VLOOKUP($D690,'[1]Counties Systems Crosswalk'!C:D,2)</f>
        <v>#N/A</v>
      </c>
      <c r="F690" t="e">
        <f>VLOOKUP($A690,[1]Intermediate!A:T,5)</f>
        <v>#N/A</v>
      </c>
      <c r="G690" s="8" t="e">
        <f>VLOOKUP($A690,[1]Intermediate!A:T,10)</f>
        <v>#N/A</v>
      </c>
      <c r="H690" s="8" t="e">
        <f>VLOOKUP($A690,[1]Intermediate!A:T,10)*[1]Intermediate!Q690/100</f>
        <v>#N/A</v>
      </c>
      <c r="I690" s="8" t="e">
        <f>VLOOKUP($A690,[1]Intermediate!A:T,10)*[1]Intermediate!R690/100</f>
        <v>#N/A</v>
      </c>
      <c r="J690" s="8" t="e">
        <f>VLOOKUP($A690,[1]Intermediate!A:T,10)*[1]Intermediate!S690/100</f>
        <v>#N/A</v>
      </c>
      <c r="K690" t="str">
        <f t="shared" si="40"/>
        <v/>
      </c>
      <c r="L690" s="9" t="e">
        <f>VLOOKUP($A690,[1]Intermediate!A:T,2)</f>
        <v>#N/A</v>
      </c>
      <c r="M690" t="e">
        <f t="shared" si="41"/>
        <v>#N/A</v>
      </c>
      <c r="N690" s="10" t="e">
        <f t="shared" si="42"/>
        <v>#N/A</v>
      </c>
      <c r="O690" s="10" t="e">
        <f t="shared" si="42"/>
        <v>#N/A</v>
      </c>
      <c r="P690" s="10" t="e">
        <f t="shared" si="42"/>
        <v>#N/A</v>
      </c>
      <c r="Q690" s="11" t="e">
        <f t="shared" si="43"/>
        <v>#N/A</v>
      </c>
    </row>
    <row r="691" spans="1:17" ht="15" hidden="1" customHeight="1" x14ac:dyDescent="0.3">
      <c r="A691" s="5">
        <f>[1]Intermediate!A691</f>
        <v>0</v>
      </c>
      <c r="B691" s="6" t="e">
        <f>VLOOKUP($D691,'[1]Counties Systems Crosswalk'!C:E,3)</f>
        <v>#N/A</v>
      </c>
      <c r="C691" s="7" t="e">
        <f>VLOOKUP($A691,[1]Intermediate!A:T,3)</f>
        <v>#N/A</v>
      </c>
      <c r="D691" s="7" t="e">
        <f>VLOOKUP($C691,[1]Claims!A:B,2,FALSE)</f>
        <v>#N/A</v>
      </c>
      <c r="E691" t="e">
        <f>VLOOKUP($D691,'[1]Counties Systems Crosswalk'!C:D,2)</f>
        <v>#N/A</v>
      </c>
      <c r="F691" t="e">
        <f>VLOOKUP($A691,[1]Intermediate!A:T,5)</f>
        <v>#N/A</v>
      </c>
      <c r="G691" s="8" t="e">
        <f>VLOOKUP($A691,[1]Intermediate!A:T,10)</f>
        <v>#N/A</v>
      </c>
      <c r="H691" s="8" t="e">
        <f>VLOOKUP($A691,[1]Intermediate!A:T,10)*[1]Intermediate!Q691/100</f>
        <v>#N/A</v>
      </c>
      <c r="I691" s="8" t="e">
        <f>VLOOKUP($A691,[1]Intermediate!A:T,10)*[1]Intermediate!R691/100</f>
        <v>#N/A</v>
      </c>
      <c r="J691" s="8" t="e">
        <f>VLOOKUP($A691,[1]Intermediate!A:T,10)*[1]Intermediate!S691/100</f>
        <v>#N/A</v>
      </c>
      <c r="K691" t="str">
        <f t="shared" si="40"/>
        <v/>
      </c>
      <c r="L691" s="9" t="e">
        <f>VLOOKUP($A691,[1]Intermediate!A:T,2)</f>
        <v>#N/A</v>
      </c>
      <c r="M691" t="e">
        <f t="shared" si="41"/>
        <v>#N/A</v>
      </c>
      <c r="N691" s="10" t="e">
        <f t="shared" si="42"/>
        <v>#N/A</v>
      </c>
      <c r="O691" s="10" t="e">
        <f t="shared" si="42"/>
        <v>#N/A</v>
      </c>
      <c r="P691" s="10" t="e">
        <f t="shared" si="42"/>
        <v>#N/A</v>
      </c>
      <c r="Q691" s="11" t="e">
        <f t="shared" si="43"/>
        <v>#N/A</v>
      </c>
    </row>
    <row r="692" spans="1:17" ht="15" hidden="1" customHeight="1" x14ac:dyDescent="0.3">
      <c r="A692" s="5">
        <f>[1]Intermediate!A692</f>
        <v>0</v>
      </c>
      <c r="B692" s="6" t="e">
        <f>VLOOKUP($D692,'[1]Counties Systems Crosswalk'!C:E,3)</f>
        <v>#N/A</v>
      </c>
      <c r="C692" s="7" t="e">
        <f>VLOOKUP($A692,[1]Intermediate!A:T,3)</f>
        <v>#N/A</v>
      </c>
      <c r="D692" s="7" t="e">
        <f>VLOOKUP($C692,[1]Claims!A:B,2,FALSE)</f>
        <v>#N/A</v>
      </c>
      <c r="E692" t="e">
        <f>VLOOKUP($D692,'[1]Counties Systems Crosswalk'!C:D,2)</f>
        <v>#N/A</v>
      </c>
      <c r="F692" t="e">
        <f>VLOOKUP($A692,[1]Intermediate!A:T,5)</f>
        <v>#N/A</v>
      </c>
      <c r="G692" s="8" t="e">
        <f>VLOOKUP($A692,[1]Intermediate!A:T,10)</f>
        <v>#N/A</v>
      </c>
      <c r="H692" s="8" t="e">
        <f>VLOOKUP($A692,[1]Intermediate!A:T,10)*[1]Intermediate!Q692/100</f>
        <v>#N/A</v>
      </c>
      <c r="I692" s="8" t="e">
        <f>VLOOKUP($A692,[1]Intermediate!A:T,10)*[1]Intermediate!R692/100</f>
        <v>#N/A</v>
      </c>
      <c r="J692" s="8" t="e">
        <f>VLOOKUP($A692,[1]Intermediate!A:T,10)*[1]Intermediate!S692/100</f>
        <v>#N/A</v>
      </c>
      <c r="K692" t="str">
        <f t="shared" si="40"/>
        <v/>
      </c>
      <c r="L692" s="9" t="e">
        <f>VLOOKUP($A692,[1]Intermediate!A:T,2)</f>
        <v>#N/A</v>
      </c>
      <c r="M692" t="e">
        <f t="shared" si="41"/>
        <v>#N/A</v>
      </c>
      <c r="N692" s="10" t="e">
        <f t="shared" si="42"/>
        <v>#N/A</v>
      </c>
      <c r="O692" s="10" t="e">
        <f t="shared" si="42"/>
        <v>#N/A</v>
      </c>
      <c r="P692" s="10" t="e">
        <f t="shared" si="42"/>
        <v>#N/A</v>
      </c>
      <c r="Q692" s="11" t="e">
        <f t="shared" si="43"/>
        <v>#N/A</v>
      </c>
    </row>
    <row r="693" spans="1:17" ht="15" hidden="1" customHeight="1" x14ac:dyDescent="0.3">
      <c r="A693" s="5">
        <f>[1]Intermediate!A693</f>
        <v>0</v>
      </c>
      <c r="B693" s="6" t="e">
        <f>VLOOKUP($D693,'[1]Counties Systems Crosswalk'!C:E,3)</f>
        <v>#N/A</v>
      </c>
      <c r="C693" s="7" t="e">
        <f>VLOOKUP($A693,[1]Intermediate!A:T,3)</f>
        <v>#N/A</v>
      </c>
      <c r="D693" s="7" t="e">
        <f>VLOOKUP($C693,[1]Claims!A:B,2,FALSE)</f>
        <v>#N/A</v>
      </c>
      <c r="E693" t="e">
        <f>VLOOKUP($D693,'[1]Counties Systems Crosswalk'!C:D,2)</f>
        <v>#N/A</v>
      </c>
      <c r="F693" t="e">
        <f>VLOOKUP($A693,[1]Intermediate!A:T,5)</f>
        <v>#N/A</v>
      </c>
      <c r="G693" s="8" t="e">
        <f>VLOOKUP($A693,[1]Intermediate!A:T,10)</f>
        <v>#N/A</v>
      </c>
      <c r="H693" s="8" t="e">
        <f>VLOOKUP($A693,[1]Intermediate!A:T,10)*[1]Intermediate!Q693/100</f>
        <v>#N/A</v>
      </c>
      <c r="I693" s="8" t="e">
        <f>VLOOKUP($A693,[1]Intermediate!A:T,10)*[1]Intermediate!R693/100</f>
        <v>#N/A</v>
      </c>
      <c r="J693" s="8" t="e">
        <f>VLOOKUP($A693,[1]Intermediate!A:T,10)*[1]Intermediate!S693/100</f>
        <v>#N/A</v>
      </c>
      <c r="K693" t="str">
        <f t="shared" si="40"/>
        <v/>
      </c>
      <c r="L693" s="9" t="e">
        <f>VLOOKUP($A693,[1]Intermediate!A:T,2)</f>
        <v>#N/A</v>
      </c>
      <c r="M693" t="e">
        <f t="shared" si="41"/>
        <v>#N/A</v>
      </c>
      <c r="N693" s="10" t="e">
        <f t="shared" si="42"/>
        <v>#N/A</v>
      </c>
      <c r="O693" s="10" t="e">
        <f t="shared" si="42"/>
        <v>#N/A</v>
      </c>
      <c r="P693" s="10" t="e">
        <f t="shared" si="42"/>
        <v>#N/A</v>
      </c>
      <c r="Q693" s="11" t="e">
        <f t="shared" si="43"/>
        <v>#N/A</v>
      </c>
    </row>
    <row r="694" spans="1:17" ht="15" hidden="1" customHeight="1" x14ac:dyDescent="0.3">
      <c r="A694" s="5">
        <f>[1]Intermediate!A694</f>
        <v>0</v>
      </c>
      <c r="B694" s="6" t="e">
        <f>VLOOKUP($D694,'[1]Counties Systems Crosswalk'!C:E,3)</f>
        <v>#N/A</v>
      </c>
      <c r="C694" s="7" t="e">
        <f>VLOOKUP($A694,[1]Intermediate!A:T,3)</f>
        <v>#N/A</v>
      </c>
      <c r="D694" s="7" t="e">
        <f>VLOOKUP($C694,[1]Claims!A:B,2,FALSE)</f>
        <v>#N/A</v>
      </c>
      <c r="E694" t="e">
        <f>VLOOKUP($D694,'[1]Counties Systems Crosswalk'!C:D,2)</f>
        <v>#N/A</v>
      </c>
      <c r="F694" t="e">
        <f>VLOOKUP($A694,[1]Intermediate!A:T,5)</f>
        <v>#N/A</v>
      </c>
      <c r="G694" s="8" t="e">
        <f>VLOOKUP($A694,[1]Intermediate!A:T,10)</f>
        <v>#N/A</v>
      </c>
      <c r="H694" s="8" t="e">
        <f>VLOOKUP($A694,[1]Intermediate!A:T,10)*[1]Intermediate!Q694/100</f>
        <v>#N/A</v>
      </c>
      <c r="I694" s="8" t="e">
        <f>VLOOKUP($A694,[1]Intermediate!A:T,10)*[1]Intermediate!R694/100</f>
        <v>#N/A</v>
      </c>
      <c r="J694" s="8" t="e">
        <f>VLOOKUP($A694,[1]Intermediate!A:T,10)*[1]Intermediate!S694/100</f>
        <v>#N/A</v>
      </c>
      <c r="K694" t="str">
        <f t="shared" si="40"/>
        <v/>
      </c>
      <c r="L694" s="9" t="e">
        <f>VLOOKUP($A694,[1]Intermediate!A:T,2)</f>
        <v>#N/A</v>
      </c>
      <c r="M694" t="e">
        <f t="shared" si="41"/>
        <v>#N/A</v>
      </c>
      <c r="N694" s="10" t="e">
        <f t="shared" si="42"/>
        <v>#N/A</v>
      </c>
      <c r="O694" s="10" t="e">
        <f t="shared" si="42"/>
        <v>#N/A</v>
      </c>
      <c r="P694" s="10" t="e">
        <f t="shared" si="42"/>
        <v>#N/A</v>
      </c>
      <c r="Q694" s="11" t="e">
        <f t="shared" si="43"/>
        <v>#N/A</v>
      </c>
    </row>
    <row r="695" spans="1:17" ht="15" hidden="1" customHeight="1" x14ac:dyDescent="0.3">
      <c r="A695" s="5">
        <f>[1]Intermediate!A695</f>
        <v>0</v>
      </c>
      <c r="B695" s="6" t="e">
        <f>VLOOKUP($D695,'[1]Counties Systems Crosswalk'!C:E,3)</f>
        <v>#N/A</v>
      </c>
      <c r="C695" s="7" t="e">
        <f>VLOOKUP($A695,[1]Intermediate!A:T,3)</f>
        <v>#N/A</v>
      </c>
      <c r="D695" s="7" t="e">
        <f>VLOOKUP($C695,[1]Claims!A:B,2,FALSE)</f>
        <v>#N/A</v>
      </c>
      <c r="E695" t="e">
        <f>VLOOKUP($D695,'[1]Counties Systems Crosswalk'!C:D,2)</f>
        <v>#N/A</v>
      </c>
      <c r="F695" t="e">
        <f>VLOOKUP($A695,[1]Intermediate!A:T,5)</f>
        <v>#N/A</v>
      </c>
      <c r="G695" s="8" t="e">
        <f>VLOOKUP($A695,[1]Intermediate!A:T,10)</f>
        <v>#N/A</v>
      </c>
      <c r="H695" s="8" t="e">
        <f>VLOOKUP($A695,[1]Intermediate!A:T,10)*[1]Intermediate!Q695/100</f>
        <v>#N/A</v>
      </c>
      <c r="I695" s="8" t="e">
        <f>VLOOKUP($A695,[1]Intermediate!A:T,10)*[1]Intermediate!R695/100</f>
        <v>#N/A</v>
      </c>
      <c r="J695" s="8" t="e">
        <f>VLOOKUP($A695,[1]Intermediate!A:T,10)*[1]Intermediate!S695/100</f>
        <v>#N/A</v>
      </c>
      <c r="K695" t="str">
        <f t="shared" si="40"/>
        <v/>
      </c>
      <c r="L695" s="9" t="e">
        <f>VLOOKUP($A695,[1]Intermediate!A:T,2)</f>
        <v>#N/A</v>
      </c>
      <c r="M695" t="e">
        <f t="shared" si="41"/>
        <v>#N/A</v>
      </c>
      <c r="N695" s="10" t="e">
        <f t="shared" si="42"/>
        <v>#N/A</v>
      </c>
      <c r="O695" s="10" t="e">
        <f t="shared" si="42"/>
        <v>#N/A</v>
      </c>
      <c r="P695" s="10" t="e">
        <f t="shared" si="42"/>
        <v>#N/A</v>
      </c>
      <c r="Q695" s="11" t="e">
        <f t="shared" si="43"/>
        <v>#N/A</v>
      </c>
    </row>
    <row r="696" spans="1:17" ht="15" hidden="1" customHeight="1" x14ac:dyDescent="0.3">
      <c r="A696" s="5">
        <f>[1]Intermediate!A696</f>
        <v>0</v>
      </c>
      <c r="B696" s="6" t="e">
        <f>VLOOKUP($D696,'[1]Counties Systems Crosswalk'!C:E,3)</f>
        <v>#N/A</v>
      </c>
      <c r="C696" s="7" t="e">
        <f>VLOOKUP($A696,[1]Intermediate!A:T,3)</f>
        <v>#N/A</v>
      </c>
      <c r="D696" s="7" t="e">
        <f>VLOOKUP($C696,[1]Claims!A:B,2,FALSE)</f>
        <v>#N/A</v>
      </c>
      <c r="E696" t="e">
        <f>VLOOKUP($D696,'[1]Counties Systems Crosswalk'!C:D,2)</f>
        <v>#N/A</v>
      </c>
      <c r="F696" t="e">
        <f>VLOOKUP($A696,[1]Intermediate!A:T,5)</f>
        <v>#N/A</v>
      </c>
      <c r="G696" s="8" t="e">
        <f>VLOOKUP($A696,[1]Intermediate!A:T,10)</f>
        <v>#N/A</v>
      </c>
      <c r="H696" s="8" t="e">
        <f>VLOOKUP($A696,[1]Intermediate!A:T,10)*[1]Intermediate!Q696/100</f>
        <v>#N/A</v>
      </c>
      <c r="I696" s="8" t="e">
        <f>VLOOKUP($A696,[1]Intermediate!A:T,10)*[1]Intermediate!R696/100</f>
        <v>#N/A</v>
      </c>
      <c r="J696" s="8" t="e">
        <f>VLOOKUP($A696,[1]Intermediate!A:T,10)*[1]Intermediate!S696/100</f>
        <v>#N/A</v>
      </c>
      <c r="K696" t="str">
        <f t="shared" si="40"/>
        <v/>
      </c>
      <c r="L696" s="9" t="e">
        <f>VLOOKUP($A696,[1]Intermediate!A:T,2)</f>
        <v>#N/A</v>
      </c>
      <c r="M696" t="e">
        <f t="shared" si="41"/>
        <v>#N/A</v>
      </c>
      <c r="N696" s="10" t="e">
        <f t="shared" si="42"/>
        <v>#N/A</v>
      </c>
      <c r="O696" s="10" t="e">
        <f t="shared" si="42"/>
        <v>#N/A</v>
      </c>
      <c r="P696" s="10" t="e">
        <f t="shared" si="42"/>
        <v>#N/A</v>
      </c>
      <c r="Q696" s="11" t="e">
        <f t="shared" si="43"/>
        <v>#N/A</v>
      </c>
    </row>
    <row r="697" spans="1:17" ht="15" hidden="1" customHeight="1" x14ac:dyDescent="0.3">
      <c r="A697" s="5">
        <f>[1]Intermediate!A697</f>
        <v>0</v>
      </c>
      <c r="B697" s="6" t="e">
        <f>VLOOKUP($D697,'[1]Counties Systems Crosswalk'!C:E,3)</f>
        <v>#N/A</v>
      </c>
      <c r="C697" s="7" t="e">
        <f>VLOOKUP($A697,[1]Intermediate!A:T,3)</f>
        <v>#N/A</v>
      </c>
      <c r="D697" s="7" t="e">
        <f>VLOOKUP($C697,[1]Claims!A:B,2,FALSE)</f>
        <v>#N/A</v>
      </c>
      <c r="E697" t="e">
        <f>VLOOKUP($D697,'[1]Counties Systems Crosswalk'!C:D,2)</f>
        <v>#N/A</v>
      </c>
      <c r="F697" t="e">
        <f>VLOOKUP($A697,[1]Intermediate!A:T,5)</f>
        <v>#N/A</v>
      </c>
      <c r="G697" s="8" t="e">
        <f>VLOOKUP($A697,[1]Intermediate!A:T,10)</f>
        <v>#N/A</v>
      </c>
      <c r="H697" s="8" t="e">
        <f>VLOOKUP($A697,[1]Intermediate!A:T,10)*[1]Intermediate!Q697/100</f>
        <v>#N/A</v>
      </c>
      <c r="I697" s="8" t="e">
        <f>VLOOKUP($A697,[1]Intermediate!A:T,10)*[1]Intermediate!R697/100</f>
        <v>#N/A</v>
      </c>
      <c r="J697" s="8" t="e">
        <f>VLOOKUP($A697,[1]Intermediate!A:T,10)*[1]Intermediate!S697/100</f>
        <v>#N/A</v>
      </c>
      <c r="K697" t="str">
        <f t="shared" si="40"/>
        <v/>
      </c>
      <c r="L697" s="9" t="e">
        <f>VLOOKUP($A697,[1]Intermediate!A:T,2)</f>
        <v>#N/A</v>
      </c>
      <c r="M697" t="e">
        <f t="shared" si="41"/>
        <v>#N/A</v>
      </c>
      <c r="N697" s="10" t="e">
        <f t="shared" si="42"/>
        <v>#N/A</v>
      </c>
      <c r="O697" s="10" t="e">
        <f t="shared" si="42"/>
        <v>#N/A</v>
      </c>
      <c r="P697" s="10" t="e">
        <f t="shared" si="42"/>
        <v>#N/A</v>
      </c>
      <c r="Q697" s="11" t="e">
        <f t="shared" si="43"/>
        <v>#N/A</v>
      </c>
    </row>
    <row r="698" spans="1:17" ht="15" hidden="1" customHeight="1" x14ac:dyDescent="0.3">
      <c r="A698" s="5">
        <f>[1]Intermediate!A698</f>
        <v>0</v>
      </c>
      <c r="B698" s="6" t="e">
        <f>VLOOKUP($D698,'[1]Counties Systems Crosswalk'!C:E,3)</f>
        <v>#N/A</v>
      </c>
      <c r="C698" s="7" t="e">
        <f>VLOOKUP($A698,[1]Intermediate!A:T,3)</f>
        <v>#N/A</v>
      </c>
      <c r="D698" s="7" t="e">
        <f>VLOOKUP($C698,[1]Claims!A:B,2,FALSE)</f>
        <v>#N/A</v>
      </c>
      <c r="E698" t="e">
        <f>VLOOKUP($D698,'[1]Counties Systems Crosswalk'!C:D,2)</f>
        <v>#N/A</v>
      </c>
      <c r="F698" t="e">
        <f>VLOOKUP($A698,[1]Intermediate!A:T,5)</f>
        <v>#N/A</v>
      </c>
      <c r="G698" s="8" t="e">
        <f>VLOOKUP($A698,[1]Intermediate!A:T,10)</f>
        <v>#N/A</v>
      </c>
      <c r="H698" s="8" t="e">
        <f>VLOOKUP($A698,[1]Intermediate!A:T,10)*[1]Intermediate!Q698/100</f>
        <v>#N/A</v>
      </c>
      <c r="I698" s="8" t="e">
        <f>VLOOKUP($A698,[1]Intermediate!A:T,10)*[1]Intermediate!R698/100</f>
        <v>#N/A</v>
      </c>
      <c r="J698" s="8" t="e">
        <f>VLOOKUP($A698,[1]Intermediate!A:T,10)*[1]Intermediate!S698/100</f>
        <v>#N/A</v>
      </c>
      <c r="K698" t="str">
        <f t="shared" si="40"/>
        <v/>
      </c>
      <c r="L698" s="9" t="e">
        <f>VLOOKUP($A698,[1]Intermediate!A:T,2)</f>
        <v>#N/A</v>
      </c>
      <c r="M698" t="e">
        <f t="shared" si="41"/>
        <v>#N/A</v>
      </c>
      <c r="N698" s="10" t="e">
        <f t="shared" si="42"/>
        <v>#N/A</v>
      </c>
      <c r="O698" s="10" t="e">
        <f t="shared" si="42"/>
        <v>#N/A</v>
      </c>
      <c r="P698" s="10" t="e">
        <f t="shared" si="42"/>
        <v>#N/A</v>
      </c>
      <c r="Q698" s="11" t="e">
        <f t="shared" si="43"/>
        <v>#N/A</v>
      </c>
    </row>
    <row r="699" spans="1:17" ht="15" hidden="1" customHeight="1" x14ac:dyDescent="0.3">
      <c r="A699" s="5">
        <f>[1]Intermediate!A699</f>
        <v>0</v>
      </c>
      <c r="B699" s="6" t="e">
        <f>VLOOKUP($D699,'[1]Counties Systems Crosswalk'!C:E,3)</f>
        <v>#N/A</v>
      </c>
      <c r="C699" s="7" t="e">
        <f>VLOOKUP($A699,[1]Intermediate!A:T,3)</f>
        <v>#N/A</v>
      </c>
      <c r="D699" s="7" t="e">
        <f>VLOOKUP($C699,[1]Claims!A:B,2,FALSE)</f>
        <v>#N/A</v>
      </c>
      <c r="E699" t="e">
        <f>VLOOKUP($D699,'[1]Counties Systems Crosswalk'!C:D,2)</f>
        <v>#N/A</v>
      </c>
      <c r="F699" t="e">
        <f>VLOOKUP($A699,[1]Intermediate!A:T,5)</f>
        <v>#N/A</v>
      </c>
      <c r="G699" s="8" t="e">
        <f>VLOOKUP($A699,[1]Intermediate!A:T,10)</f>
        <v>#N/A</v>
      </c>
      <c r="H699" s="8" t="e">
        <f>VLOOKUP($A699,[1]Intermediate!A:T,10)*[1]Intermediate!Q699/100</f>
        <v>#N/A</v>
      </c>
      <c r="I699" s="8" t="e">
        <f>VLOOKUP($A699,[1]Intermediate!A:T,10)*[1]Intermediate!R699/100</f>
        <v>#N/A</v>
      </c>
      <c r="J699" s="8" t="e">
        <f>VLOOKUP($A699,[1]Intermediate!A:T,10)*[1]Intermediate!S699/100</f>
        <v>#N/A</v>
      </c>
      <c r="K699" t="str">
        <f t="shared" si="40"/>
        <v/>
      </c>
      <c r="L699" s="9" t="e">
        <f>VLOOKUP($A699,[1]Intermediate!A:T,2)</f>
        <v>#N/A</v>
      </c>
      <c r="M699" t="e">
        <f t="shared" si="41"/>
        <v>#N/A</v>
      </c>
      <c r="N699" s="10" t="e">
        <f t="shared" si="42"/>
        <v>#N/A</v>
      </c>
      <c r="O699" s="10" t="e">
        <f t="shared" si="42"/>
        <v>#N/A</v>
      </c>
      <c r="P699" s="10" t="e">
        <f t="shared" si="42"/>
        <v>#N/A</v>
      </c>
      <c r="Q699" s="11" t="e">
        <f t="shared" si="43"/>
        <v>#N/A</v>
      </c>
    </row>
    <row r="700" spans="1:17" ht="15" hidden="1" customHeight="1" x14ac:dyDescent="0.3">
      <c r="A700" s="5">
        <f>[1]Intermediate!A700</f>
        <v>0</v>
      </c>
      <c r="B700" s="6" t="e">
        <f>VLOOKUP($D700,'[1]Counties Systems Crosswalk'!C:E,3)</f>
        <v>#N/A</v>
      </c>
      <c r="C700" s="7" t="e">
        <f>VLOOKUP($A700,[1]Intermediate!A:T,3)</f>
        <v>#N/A</v>
      </c>
      <c r="D700" s="7" t="e">
        <f>VLOOKUP($C700,[1]Claims!A:B,2,FALSE)</f>
        <v>#N/A</v>
      </c>
      <c r="E700" t="e">
        <f>VLOOKUP($D700,'[1]Counties Systems Crosswalk'!C:D,2)</f>
        <v>#N/A</v>
      </c>
      <c r="F700" t="e">
        <f>VLOOKUP($A700,[1]Intermediate!A:T,5)</f>
        <v>#N/A</v>
      </c>
      <c r="G700" s="8" t="e">
        <f>VLOOKUP($A700,[1]Intermediate!A:T,10)</f>
        <v>#N/A</v>
      </c>
      <c r="H700" s="8" t="e">
        <f>VLOOKUP($A700,[1]Intermediate!A:T,10)*[1]Intermediate!Q700/100</f>
        <v>#N/A</v>
      </c>
      <c r="I700" s="8" t="e">
        <f>VLOOKUP($A700,[1]Intermediate!A:T,10)*[1]Intermediate!R700/100</f>
        <v>#N/A</v>
      </c>
      <c r="J700" s="8" t="e">
        <f>VLOOKUP($A700,[1]Intermediate!A:T,10)*[1]Intermediate!S700/100</f>
        <v>#N/A</v>
      </c>
      <c r="K700" t="str">
        <f t="shared" si="40"/>
        <v/>
      </c>
      <c r="L700" s="9" t="e">
        <f>VLOOKUP($A700,[1]Intermediate!A:T,2)</f>
        <v>#N/A</v>
      </c>
      <c r="M700" t="e">
        <f t="shared" si="41"/>
        <v>#N/A</v>
      </c>
      <c r="N700" s="10" t="e">
        <f t="shared" si="42"/>
        <v>#N/A</v>
      </c>
      <c r="O700" s="10" t="e">
        <f t="shared" si="42"/>
        <v>#N/A</v>
      </c>
      <c r="P700" s="10" t="e">
        <f t="shared" si="42"/>
        <v>#N/A</v>
      </c>
      <c r="Q700" s="11" t="e">
        <f t="shared" si="43"/>
        <v>#N/A</v>
      </c>
    </row>
    <row r="701" spans="1:17" ht="15" hidden="1" customHeight="1" x14ac:dyDescent="0.3">
      <c r="A701" s="5">
        <f>[1]Intermediate!A701</f>
        <v>0</v>
      </c>
      <c r="B701" s="6" t="e">
        <f>VLOOKUP($D701,'[1]Counties Systems Crosswalk'!C:E,3)</f>
        <v>#N/A</v>
      </c>
      <c r="C701" s="7" t="e">
        <f>VLOOKUP($A701,[1]Intermediate!A:T,3)</f>
        <v>#N/A</v>
      </c>
      <c r="D701" s="7" t="e">
        <f>VLOOKUP($C701,[1]Claims!A:B,2,FALSE)</f>
        <v>#N/A</v>
      </c>
      <c r="E701" t="e">
        <f>VLOOKUP($D701,'[1]Counties Systems Crosswalk'!C:D,2)</f>
        <v>#N/A</v>
      </c>
      <c r="F701" t="e">
        <f>VLOOKUP($A701,[1]Intermediate!A:T,5)</f>
        <v>#N/A</v>
      </c>
      <c r="G701" s="8" t="e">
        <f>VLOOKUP($A701,[1]Intermediate!A:T,10)</f>
        <v>#N/A</v>
      </c>
      <c r="H701" s="8" t="e">
        <f>VLOOKUP($A701,[1]Intermediate!A:T,10)*[1]Intermediate!Q701/100</f>
        <v>#N/A</v>
      </c>
      <c r="I701" s="8" t="e">
        <f>VLOOKUP($A701,[1]Intermediate!A:T,10)*[1]Intermediate!R701/100</f>
        <v>#N/A</v>
      </c>
      <c r="J701" s="8" t="e">
        <f>VLOOKUP($A701,[1]Intermediate!A:T,10)*[1]Intermediate!S701/100</f>
        <v>#N/A</v>
      </c>
      <c r="K701" t="str">
        <f t="shared" si="40"/>
        <v/>
      </c>
      <c r="L701" s="9" t="e">
        <f>VLOOKUP($A701,[1]Intermediate!A:T,2)</f>
        <v>#N/A</v>
      </c>
      <c r="M701" t="e">
        <f t="shared" si="41"/>
        <v>#N/A</v>
      </c>
      <c r="N701" s="10" t="e">
        <f t="shared" si="42"/>
        <v>#N/A</v>
      </c>
      <c r="O701" s="10" t="e">
        <f t="shared" si="42"/>
        <v>#N/A</v>
      </c>
      <c r="P701" s="10" t="e">
        <f t="shared" si="42"/>
        <v>#N/A</v>
      </c>
      <c r="Q701" s="11" t="e">
        <f t="shared" si="43"/>
        <v>#N/A</v>
      </c>
    </row>
    <row r="702" spans="1:17" ht="15" hidden="1" customHeight="1" x14ac:dyDescent="0.3">
      <c r="A702" s="5">
        <f>[1]Intermediate!A702</f>
        <v>0</v>
      </c>
      <c r="B702" s="6" t="e">
        <f>VLOOKUP($D702,'[1]Counties Systems Crosswalk'!C:E,3)</f>
        <v>#N/A</v>
      </c>
      <c r="C702" s="7" t="e">
        <f>VLOOKUP($A702,[1]Intermediate!A:T,3)</f>
        <v>#N/A</v>
      </c>
      <c r="D702" s="7" t="e">
        <f>VLOOKUP($C702,[1]Claims!A:B,2,FALSE)</f>
        <v>#N/A</v>
      </c>
      <c r="E702" t="e">
        <f>VLOOKUP($D702,'[1]Counties Systems Crosswalk'!C:D,2)</f>
        <v>#N/A</v>
      </c>
      <c r="F702" t="e">
        <f>VLOOKUP($A702,[1]Intermediate!A:T,5)</f>
        <v>#N/A</v>
      </c>
      <c r="G702" s="8" t="e">
        <f>VLOOKUP($A702,[1]Intermediate!A:T,10)</f>
        <v>#N/A</v>
      </c>
      <c r="H702" s="8" t="e">
        <f>VLOOKUP($A702,[1]Intermediate!A:T,10)*[1]Intermediate!Q702/100</f>
        <v>#N/A</v>
      </c>
      <c r="I702" s="8" t="e">
        <f>VLOOKUP($A702,[1]Intermediate!A:T,10)*[1]Intermediate!R702/100</f>
        <v>#N/A</v>
      </c>
      <c r="J702" s="8" t="e">
        <f>VLOOKUP($A702,[1]Intermediate!A:T,10)*[1]Intermediate!S702/100</f>
        <v>#N/A</v>
      </c>
      <c r="K702" t="str">
        <f t="shared" si="40"/>
        <v/>
      </c>
      <c r="L702" s="9" t="e">
        <f>VLOOKUP($A702,[1]Intermediate!A:T,2)</f>
        <v>#N/A</v>
      </c>
      <c r="M702" t="e">
        <f t="shared" si="41"/>
        <v>#N/A</v>
      </c>
      <c r="N702" s="10" t="e">
        <f t="shared" si="42"/>
        <v>#N/A</v>
      </c>
      <c r="O702" s="10" t="e">
        <f t="shared" si="42"/>
        <v>#N/A</v>
      </c>
      <c r="P702" s="10" t="e">
        <f t="shared" si="42"/>
        <v>#N/A</v>
      </c>
      <c r="Q702" s="11" t="e">
        <f t="shared" si="43"/>
        <v>#N/A</v>
      </c>
    </row>
    <row r="703" spans="1:17" ht="15" hidden="1" customHeight="1" x14ac:dyDescent="0.3">
      <c r="A703" s="5">
        <f>[1]Intermediate!A703</f>
        <v>0</v>
      </c>
      <c r="B703" s="6" t="e">
        <f>VLOOKUP($D703,'[1]Counties Systems Crosswalk'!C:E,3)</f>
        <v>#N/A</v>
      </c>
      <c r="C703" s="7" t="e">
        <f>VLOOKUP($A703,[1]Intermediate!A:T,3)</f>
        <v>#N/A</v>
      </c>
      <c r="D703" s="7" t="e">
        <f>VLOOKUP($C703,[1]Claims!A:B,2,FALSE)</f>
        <v>#N/A</v>
      </c>
      <c r="E703" t="e">
        <f>VLOOKUP($D703,'[1]Counties Systems Crosswalk'!C:D,2)</f>
        <v>#N/A</v>
      </c>
      <c r="F703" t="e">
        <f>VLOOKUP($A703,[1]Intermediate!A:T,5)</f>
        <v>#N/A</v>
      </c>
      <c r="G703" s="8" t="e">
        <f>VLOOKUP($A703,[1]Intermediate!A:T,10)</f>
        <v>#N/A</v>
      </c>
      <c r="H703" s="8" t="e">
        <f>VLOOKUP($A703,[1]Intermediate!A:T,10)*[1]Intermediate!Q703/100</f>
        <v>#N/A</v>
      </c>
      <c r="I703" s="8" t="e">
        <f>VLOOKUP($A703,[1]Intermediate!A:T,10)*[1]Intermediate!R703/100</f>
        <v>#N/A</v>
      </c>
      <c r="J703" s="8" t="e">
        <f>VLOOKUP($A703,[1]Intermediate!A:T,10)*[1]Intermediate!S703/100</f>
        <v>#N/A</v>
      </c>
      <c r="K703" t="str">
        <f t="shared" si="40"/>
        <v/>
      </c>
      <c r="L703" s="9" t="e">
        <f>VLOOKUP($A703,[1]Intermediate!A:T,2)</f>
        <v>#N/A</v>
      </c>
      <c r="M703" t="e">
        <f t="shared" si="41"/>
        <v>#N/A</v>
      </c>
      <c r="N703" s="10" t="e">
        <f t="shared" si="42"/>
        <v>#N/A</v>
      </c>
      <c r="O703" s="10" t="e">
        <f t="shared" si="42"/>
        <v>#N/A</v>
      </c>
      <c r="P703" s="10" t="e">
        <f t="shared" si="42"/>
        <v>#N/A</v>
      </c>
      <c r="Q703" s="11" t="e">
        <f t="shared" si="43"/>
        <v>#N/A</v>
      </c>
    </row>
    <row r="704" spans="1:17" ht="15" hidden="1" customHeight="1" x14ac:dyDescent="0.3">
      <c r="A704" s="5">
        <f>[1]Intermediate!A704</f>
        <v>0</v>
      </c>
      <c r="B704" s="6" t="e">
        <f>VLOOKUP($D704,'[1]Counties Systems Crosswalk'!C:E,3)</f>
        <v>#N/A</v>
      </c>
      <c r="C704" s="7" t="e">
        <f>VLOOKUP($A704,[1]Intermediate!A:T,3)</f>
        <v>#N/A</v>
      </c>
      <c r="D704" s="7" t="e">
        <f>VLOOKUP($C704,[1]Claims!A:B,2,FALSE)</f>
        <v>#N/A</v>
      </c>
      <c r="E704" t="e">
        <f>VLOOKUP($D704,'[1]Counties Systems Crosswalk'!C:D,2)</f>
        <v>#N/A</v>
      </c>
      <c r="F704" t="e">
        <f>VLOOKUP($A704,[1]Intermediate!A:T,5)</f>
        <v>#N/A</v>
      </c>
      <c r="G704" s="8" t="e">
        <f>VLOOKUP($A704,[1]Intermediate!A:T,10)</f>
        <v>#N/A</v>
      </c>
      <c r="H704" s="8" t="e">
        <f>VLOOKUP($A704,[1]Intermediate!A:T,10)*[1]Intermediate!Q704/100</f>
        <v>#N/A</v>
      </c>
      <c r="I704" s="8" t="e">
        <f>VLOOKUP($A704,[1]Intermediate!A:T,10)*[1]Intermediate!R704/100</f>
        <v>#N/A</v>
      </c>
      <c r="J704" s="8" t="e">
        <f>VLOOKUP($A704,[1]Intermediate!A:T,10)*[1]Intermediate!S704/100</f>
        <v>#N/A</v>
      </c>
      <c r="K704" t="str">
        <f t="shared" si="40"/>
        <v/>
      </c>
      <c r="L704" s="9" t="e">
        <f>VLOOKUP($A704,[1]Intermediate!A:T,2)</f>
        <v>#N/A</v>
      </c>
      <c r="M704" t="e">
        <f t="shared" si="41"/>
        <v>#N/A</v>
      </c>
      <c r="N704" s="10" t="e">
        <f t="shared" si="42"/>
        <v>#N/A</v>
      </c>
      <c r="O704" s="10" t="e">
        <f t="shared" si="42"/>
        <v>#N/A</v>
      </c>
      <c r="P704" s="10" t="e">
        <f t="shared" si="42"/>
        <v>#N/A</v>
      </c>
      <c r="Q704" s="11" t="e">
        <f t="shared" si="43"/>
        <v>#N/A</v>
      </c>
    </row>
    <row r="705" spans="1:17" ht="15" hidden="1" customHeight="1" x14ac:dyDescent="0.3">
      <c r="A705" s="5">
        <f>[1]Intermediate!A705</f>
        <v>0</v>
      </c>
      <c r="B705" s="6" t="e">
        <f>VLOOKUP($D705,'[1]Counties Systems Crosswalk'!C:E,3)</f>
        <v>#N/A</v>
      </c>
      <c r="C705" s="7" t="e">
        <f>VLOOKUP($A705,[1]Intermediate!A:T,3)</f>
        <v>#N/A</v>
      </c>
      <c r="D705" s="7" t="e">
        <f>VLOOKUP($C705,[1]Claims!A:B,2,FALSE)</f>
        <v>#N/A</v>
      </c>
      <c r="E705" t="e">
        <f>VLOOKUP($D705,'[1]Counties Systems Crosswalk'!C:D,2)</f>
        <v>#N/A</v>
      </c>
      <c r="F705" t="e">
        <f>VLOOKUP($A705,[1]Intermediate!A:T,5)</f>
        <v>#N/A</v>
      </c>
      <c r="G705" s="8" t="e">
        <f>VLOOKUP($A705,[1]Intermediate!A:T,10)</f>
        <v>#N/A</v>
      </c>
      <c r="H705" s="8" t="e">
        <f>VLOOKUP($A705,[1]Intermediate!A:T,10)*[1]Intermediate!Q705/100</f>
        <v>#N/A</v>
      </c>
      <c r="I705" s="8" t="e">
        <f>VLOOKUP($A705,[1]Intermediate!A:T,10)*[1]Intermediate!R705/100</f>
        <v>#N/A</v>
      </c>
      <c r="J705" s="8" t="e">
        <f>VLOOKUP($A705,[1]Intermediate!A:T,10)*[1]Intermediate!S705/100</f>
        <v>#N/A</v>
      </c>
      <c r="K705" t="str">
        <f t="shared" si="40"/>
        <v/>
      </c>
      <c r="L705" s="9" t="e">
        <f>VLOOKUP($A705,[1]Intermediate!A:T,2)</f>
        <v>#N/A</v>
      </c>
      <c r="M705" t="e">
        <f t="shared" si="41"/>
        <v>#N/A</v>
      </c>
      <c r="N705" s="10" t="e">
        <f t="shared" si="42"/>
        <v>#N/A</v>
      </c>
      <c r="O705" s="10" t="e">
        <f t="shared" si="42"/>
        <v>#N/A</v>
      </c>
      <c r="P705" s="10" t="e">
        <f t="shared" si="42"/>
        <v>#N/A</v>
      </c>
      <c r="Q705" s="11" t="e">
        <f t="shared" si="43"/>
        <v>#N/A</v>
      </c>
    </row>
    <row r="706" spans="1:17" ht="15" hidden="1" customHeight="1" x14ac:dyDescent="0.3">
      <c r="A706" s="5">
        <f>[1]Intermediate!A706</f>
        <v>0</v>
      </c>
      <c r="B706" s="6" t="e">
        <f>VLOOKUP($D706,'[1]Counties Systems Crosswalk'!C:E,3)</f>
        <v>#N/A</v>
      </c>
      <c r="C706" s="7" t="e">
        <f>VLOOKUP($A706,[1]Intermediate!A:T,3)</f>
        <v>#N/A</v>
      </c>
      <c r="D706" s="7" t="e">
        <f>VLOOKUP($C706,[1]Claims!A:B,2,FALSE)</f>
        <v>#N/A</v>
      </c>
      <c r="E706" t="e">
        <f>VLOOKUP($D706,'[1]Counties Systems Crosswalk'!C:D,2)</f>
        <v>#N/A</v>
      </c>
      <c r="F706" t="e">
        <f>VLOOKUP($A706,[1]Intermediate!A:T,5)</f>
        <v>#N/A</v>
      </c>
      <c r="G706" s="8" t="e">
        <f>VLOOKUP($A706,[1]Intermediate!A:T,10)</f>
        <v>#N/A</v>
      </c>
      <c r="H706" s="8" t="e">
        <f>VLOOKUP($A706,[1]Intermediate!A:T,10)*[1]Intermediate!Q706/100</f>
        <v>#N/A</v>
      </c>
      <c r="I706" s="8" t="e">
        <f>VLOOKUP($A706,[1]Intermediate!A:T,10)*[1]Intermediate!R706/100</f>
        <v>#N/A</v>
      </c>
      <c r="J706" s="8" t="e">
        <f>VLOOKUP($A706,[1]Intermediate!A:T,10)*[1]Intermediate!S706/100</f>
        <v>#N/A</v>
      </c>
      <c r="K706" t="str">
        <f t="shared" si="40"/>
        <v/>
      </c>
      <c r="L706" s="9" t="e">
        <f>VLOOKUP($A706,[1]Intermediate!A:T,2)</f>
        <v>#N/A</v>
      </c>
      <c r="M706" t="e">
        <f t="shared" si="41"/>
        <v>#N/A</v>
      </c>
      <c r="N706" s="10" t="e">
        <f t="shared" si="42"/>
        <v>#N/A</v>
      </c>
      <c r="O706" s="10" t="e">
        <f t="shared" si="42"/>
        <v>#N/A</v>
      </c>
      <c r="P706" s="10" t="e">
        <f t="shared" si="42"/>
        <v>#N/A</v>
      </c>
      <c r="Q706" s="11" t="e">
        <f t="shared" si="43"/>
        <v>#N/A</v>
      </c>
    </row>
    <row r="707" spans="1:17" ht="15" hidden="1" customHeight="1" x14ac:dyDescent="0.3">
      <c r="A707" s="5">
        <f>[1]Intermediate!A707</f>
        <v>0</v>
      </c>
      <c r="B707" s="6" t="e">
        <f>VLOOKUP($D707,'[1]Counties Systems Crosswalk'!C:E,3)</f>
        <v>#N/A</v>
      </c>
      <c r="C707" s="7" t="e">
        <f>VLOOKUP($A707,[1]Intermediate!A:T,3)</f>
        <v>#N/A</v>
      </c>
      <c r="D707" s="7" t="e">
        <f>VLOOKUP($C707,[1]Claims!A:B,2,FALSE)</f>
        <v>#N/A</v>
      </c>
      <c r="E707" t="e">
        <f>VLOOKUP($D707,'[1]Counties Systems Crosswalk'!C:D,2)</f>
        <v>#N/A</v>
      </c>
      <c r="F707" t="e">
        <f>VLOOKUP($A707,[1]Intermediate!A:T,5)</f>
        <v>#N/A</v>
      </c>
      <c r="G707" s="8" t="e">
        <f>VLOOKUP($A707,[1]Intermediate!A:T,10)</f>
        <v>#N/A</v>
      </c>
      <c r="H707" s="8" t="e">
        <f>VLOOKUP($A707,[1]Intermediate!A:T,10)*[1]Intermediate!Q707/100</f>
        <v>#N/A</v>
      </c>
      <c r="I707" s="8" t="e">
        <f>VLOOKUP($A707,[1]Intermediate!A:T,10)*[1]Intermediate!R707/100</f>
        <v>#N/A</v>
      </c>
      <c r="J707" s="8" t="e">
        <f>VLOOKUP($A707,[1]Intermediate!A:T,10)*[1]Intermediate!S707/100</f>
        <v>#N/A</v>
      </c>
      <c r="K707" t="str">
        <f t="shared" ref="K707:K770" si="44">IF(COUNTIF(F707, "*CAPITAL*"),"CAPITAL", IF(COUNTIF(F707, "*OPER*"),"OPERATING",""))</f>
        <v/>
      </c>
      <c r="L707" s="9" t="e">
        <f>VLOOKUP($A707,[1]Intermediate!A:T,2)</f>
        <v>#N/A</v>
      </c>
      <c r="M707" t="e">
        <f t="shared" ref="M707:M770" si="45">IF(AND(H707&gt;0,I707&gt;0),"BOTH",IF(H707&gt;0,"FEDERAL",IF(G707=0,"","STATE")))</f>
        <v>#N/A</v>
      </c>
      <c r="N707" s="10" t="e">
        <f t="shared" ref="N707:P770" si="46">H707/$G707</f>
        <v>#N/A</v>
      </c>
      <c r="O707" s="10" t="e">
        <f t="shared" si="46"/>
        <v>#N/A</v>
      </c>
      <c r="P707" s="10" t="e">
        <f t="shared" si="46"/>
        <v>#N/A</v>
      </c>
      <c r="Q707" s="11" t="e">
        <f t="shared" ref="Q707:Q770" si="47">SUM(H707:J707)</f>
        <v>#N/A</v>
      </c>
    </row>
    <row r="708" spans="1:17" ht="15" hidden="1" customHeight="1" x14ac:dyDescent="0.3">
      <c r="A708" s="5">
        <f>[1]Intermediate!A708</f>
        <v>0</v>
      </c>
      <c r="B708" s="6" t="e">
        <f>VLOOKUP($D708,'[1]Counties Systems Crosswalk'!C:E,3)</f>
        <v>#N/A</v>
      </c>
      <c r="C708" s="7" t="e">
        <f>VLOOKUP($A708,[1]Intermediate!A:T,3)</f>
        <v>#N/A</v>
      </c>
      <c r="D708" s="7" t="e">
        <f>VLOOKUP($C708,[1]Claims!A:B,2,FALSE)</f>
        <v>#N/A</v>
      </c>
      <c r="E708" t="e">
        <f>VLOOKUP($D708,'[1]Counties Systems Crosswalk'!C:D,2)</f>
        <v>#N/A</v>
      </c>
      <c r="F708" t="e">
        <f>VLOOKUP($A708,[1]Intermediate!A:T,5)</f>
        <v>#N/A</v>
      </c>
      <c r="G708" s="8" t="e">
        <f>VLOOKUP($A708,[1]Intermediate!A:T,10)</f>
        <v>#N/A</v>
      </c>
      <c r="H708" s="8" t="e">
        <f>VLOOKUP($A708,[1]Intermediate!A:T,10)*[1]Intermediate!Q708/100</f>
        <v>#N/A</v>
      </c>
      <c r="I708" s="8" t="e">
        <f>VLOOKUP($A708,[1]Intermediate!A:T,10)*[1]Intermediate!R708/100</f>
        <v>#N/A</v>
      </c>
      <c r="J708" s="8" t="e">
        <f>VLOOKUP($A708,[1]Intermediate!A:T,10)*[1]Intermediate!S708/100</f>
        <v>#N/A</v>
      </c>
      <c r="K708" t="str">
        <f t="shared" si="44"/>
        <v/>
      </c>
      <c r="L708" s="9" t="e">
        <f>VLOOKUP($A708,[1]Intermediate!A:T,2)</f>
        <v>#N/A</v>
      </c>
      <c r="M708" t="e">
        <f t="shared" si="45"/>
        <v>#N/A</v>
      </c>
      <c r="N708" s="10" t="e">
        <f t="shared" si="46"/>
        <v>#N/A</v>
      </c>
      <c r="O708" s="10" t="e">
        <f t="shared" si="46"/>
        <v>#N/A</v>
      </c>
      <c r="P708" s="10" t="e">
        <f t="shared" si="46"/>
        <v>#N/A</v>
      </c>
      <c r="Q708" s="11" t="e">
        <f t="shared" si="47"/>
        <v>#N/A</v>
      </c>
    </row>
    <row r="709" spans="1:17" ht="15" hidden="1" customHeight="1" x14ac:dyDescent="0.3">
      <c r="A709" s="5">
        <f>[1]Intermediate!A709</f>
        <v>0</v>
      </c>
      <c r="B709" s="6" t="e">
        <f>VLOOKUP($D709,'[1]Counties Systems Crosswalk'!C:E,3)</f>
        <v>#N/A</v>
      </c>
      <c r="C709" s="7" t="e">
        <f>VLOOKUP($A709,[1]Intermediate!A:T,3)</f>
        <v>#N/A</v>
      </c>
      <c r="D709" s="7" t="e">
        <f>VLOOKUP($C709,[1]Claims!A:B,2,FALSE)</f>
        <v>#N/A</v>
      </c>
      <c r="E709" t="e">
        <f>VLOOKUP($D709,'[1]Counties Systems Crosswalk'!C:D,2)</f>
        <v>#N/A</v>
      </c>
      <c r="F709" t="e">
        <f>VLOOKUP($A709,[1]Intermediate!A:T,5)</f>
        <v>#N/A</v>
      </c>
      <c r="G709" s="8" t="e">
        <f>VLOOKUP($A709,[1]Intermediate!A:T,10)</f>
        <v>#N/A</v>
      </c>
      <c r="H709" s="8" t="e">
        <f>VLOOKUP($A709,[1]Intermediate!A:T,10)*[1]Intermediate!Q709/100</f>
        <v>#N/A</v>
      </c>
      <c r="I709" s="8" t="e">
        <f>VLOOKUP($A709,[1]Intermediate!A:T,10)*[1]Intermediate!R709/100</f>
        <v>#N/A</v>
      </c>
      <c r="J709" s="8" t="e">
        <f>VLOOKUP($A709,[1]Intermediate!A:T,10)*[1]Intermediate!S709/100</f>
        <v>#N/A</v>
      </c>
      <c r="K709" t="str">
        <f t="shared" si="44"/>
        <v/>
      </c>
      <c r="L709" s="9" t="e">
        <f>VLOOKUP($A709,[1]Intermediate!A:T,2)</f>
        <v>#N/A</v>
      </c>
      <c r="M709" t="e">
        <f t="shared" si="45"/>
        <v>#N/A</v>
      </c>
      <c r="N709" s="10" t="e">
        <f t="shared" si="46"/>
        <v>#N/A</v>
      </c>
      <c r="O709" s="10" t="e">
        <f t="shared" si="46"/>
        <v>#N/A</v>
      </c>
      <c r="P709" s="10" t="e">
        <f t="shared" si="46"/>
        <v>#N/A</v>
      </c>
      <c r="Q709" s="11" t="e">
        <f t="shared" si="47"/>
        <v>#N/A</v>
      </c>
    </row>
    <row r="710" spans="1:17" ht="15" hidden="1" customHeight="1" x14ac:dyDescent="0.3">
      <c r="A710" s="5">
        <f>[1]Intermediate!A710</f>
        <v>0</v>
      </c>
      <c r="B710" s="6" t="e">
        <f>VLOOKUP($D710,'[1]Counties Systems Crosswalk'!C:E,3)</f>
        <v>#N/A</v>
      </c>
      <c r="C710" s="7" t="e">
        <f>VLOOKUP($A710,[1]Intermediate!A:T,3)</f>
        <v>#N/A</v>
      </c>
      <c r="D710" s="7" t="e">
        <f>VLOOKUP($C710,[1]Claims!A:B,2,FALSE)</f>
        <v>#N/A</v>
      </c>
      <c r="E710" t="e">
        <f>VLOOKUP($D710,'[1]Counties Systems Crosswalk'!C:D,2)</f>
        <v>#N/A</v>
      </c>
      <c r="F710" t="e">
        <f>VLOOKUP($A710,[1]Intermediate!A:T,5)</f>
        <v>#N/A</v>
      </c>
      <c r="G710" s="8" t="e">
        <f>VLOOKUP($A710,[1]Intermediate!A:T,10)</f>
        <v>#N/A</v>
      </c>
      <c r="H710" s="8" t="e">
        <f>VLOOKUP($A710,[1]Intermediate!A:T,10)*[1]Intermediate!Q710/100</f>
        <v>#N/A</v>
      </c>
      <c r="I710" s="8" t="e">
        <f>VLOOKUP($A710,[1]Intermediate!A:T,10)*[1]Intermediate!R710/100</f>
        <v>#N/A</v>
      </c>
      <c r="J710" s="8" t="e">
        <f>VLOOKUP($A710,[1]Intermediate!A:T,10)*[1]Intermediate!S710/100</f>
        <v>#N/A</v>
      </c>
      <c r="K710" t="str">
        <f t="shared" si="44"/>
        <v/>
      </c>
      <c r="L710" s="9" t="e">
        <f>VLOOKUP($A710,[1]Intermediate!A:T,2)</f>
        <v>#N/A</v>
      </c>
      <c r="M710" t="e">
        <f t="shared" si="45"/>
        <v>#N/A</v>
      </c>
      <c r="N710" s="10" t="e">
        <f t="shared" si="46"/>
        <v>#N/A</v>
      </c>
      <c r="O710" s="10" t="e">
        <f t="shared" si="46"/>
        <v>#N/A</v>
      </c>
      <c r="P710" s="10" t="e">
        <f t="shared" si="46"/>
        <v>#N/A</v>
      </c>
      <c r="Q710" s="11" t="e">
        <f t="shared" si="47"/>
        <v>#N/A</v>
      </c>
    </row>
    <row r="711" spans="1:17" ht="15" hidden="1" customHeight="1" x14ac:dyDescent="0.3">
      <c r="A711" s="5">
        <f>[1]Intermediate!A711</f>
        <v>0</v>
      </c>
      <c r="B711" s="6" t="e">
        <f>VLOOKUP($D711,'[1]Counties Systems Crosswalk'!C:E,3)</f>
        <v>#N/A</v>
      </c>
      <c r="C711" s="7" t="e">
        <f>VLOOKUP($A711,[1]Intermediate!A:T,3)</f>
        <v>#N/A</v>
      </c>
      <c r="D711" s="7" t="e">
        <f>VLOOKUP($C711,[1]Claims!A:B,2,FALSE)</f>
        <v>#N/A</v>
      </c>
      <c r="E711" t="e">
        <f>VLOOKUP($D711,'[1]Counties Systems Crosswalk'!C:D,2)</f>
        <v>#N/A</v>
      </c>
      <c r="F711" t="e">
        <f>VLOOKUP($A711,[1]Intermediate!A:T,5)</f>
        <v>#N/A</v>
      </c>
      <c r="G711" s="8" t="e">
        <f>VLOOKUP($A711,[1]Intermediate!A:T,10)</f>
        <v>#N/A</v>
      </c>
      <c r="H711" s="8" t="e">
        <f>VLOOKUP($A711,[1]Intermediate!A:T,10)*[1]Intermediate!Q711/100</f>
        <v>#N/A</v>
      </c>
      <c r="I711" s="8" t="e">
        <f>VLOOKUP($A711,[1]Intermediate!A:T,10)*[1]Intermediate!R711/100</f>
        <v>#N/A</v>
      </c>
      <c r="J711" s="8" t="e">
        <f>VLOOKUP($A711,[1]Intermediate!A:T,10)*[1]Intermediate!S711/100</f>
        <v>#N/A</v>
      </c>
      <c r="K711" t="str">
        <f t="shared" si="44"/>
        <v/>
      </c>
      <c r="L711" s="9" t="e">
        <f>VLOOKUP($A711,[1]Intermediate!A:T,2)</f>
        <v>#N/A</v>
      </c>
      <c r="M711" t="e">
        <f t="shared" si="45"/>
        <v>#N/A</v>
      </c>
      <c r="N711" s="10" t="e">
        <f t="shared" si="46"/>
        <v>#N/A</v>
      </c>
      <c r="O711" s="10" t="e">
        <f t="shared" si="46"/>
        <v>#N/A</v>
      </c>
      <c r="P711" s="10" t="e">
        <f t="shared" si="46"/>
        <v>#N/A</v>
      </c>
      <c r="Q711" s="11" t="e">
        <f t="shared" si="47"/>
        <v>#N/A</v>
      </c>
    </row>
    <row r="712" spans="1:17" ht="15" hidden="1" customHeight="1" x14ac:dyDescent="0.3">
      <c r="A712" s="5">
        <f>[1]Intermediate!A712</f>
        <v>0</v>
      </c>
      <c r="B712" s="6" t="e">
        <f>VLOOKUP($D712,'[1]Counties Systems Crosswalk'!C:E,3)</f>
        <v>#N/A</v>
      </c>
      <c r="C712" s="7" t="e">
        <f>VLOOKUP($A712,[1]Intermediate!A:T,3)</f>
        <v>#N/A</v>
      </c>
      <c r="D712" s="7" t="e">
        <f>VLOOKUP($C712,[1]Claims!A:B,2,FALSE)</f>
        <v>#N/A</v>
      </c>
      <c r="E712" t="e">
        <f>VLOOKUP($D712,'[1]Counties Systems Crosswalk'!C:D,2)</f>
        <v>#N/A</v>
      </c>
      <c r="F712" t="e">
        <f>VLOOKUP($A712,[1]Intermediate!A:T,5)</f>
        <v>#N/A</v>
      </c>
      <c r="G712" s="8" t="e">
        <f>VLOOKUP($A712,[1]Intermediate!A:T,10)</f>
        <v>#N/A</v>
      </c>
      <c r="H712" s="8" t="e">
        <f>VLOOKUP($A712,[1]Intermediate!A:T,10)*[1]Intermediate!Q712/100</f>
        <v>#N/A</v>
      </c>
      <c r="I712" s="8" t="e">
        <f>VLOOKUP($A712,[1]Intermediate!A:T,10)*[1]Intermediate!R712/100</f>
        <v>#N/A</v>
      </c>
      <c r="J712" s="8" t="e">
        <f>VLOOKUP($A712,[1]Intermediate!A:T,10)*[1]Intermediate!S712/100</f>
        <v>#N/A</v>
      </c>
      <c r="K712" t="str">
        <f t="shared" si="44"/>
        <v/>
      </c>
      <c r="L712" s="9" t="e">
        <f>VLOOKUP($A712,[1]Intermediate!A:T,2)</f>
        <v>#N/A</v>
      </c>
      <c r="M712" t="e">
        <f t="shared" si="45"/>
        <v>#N/A</v>
      </c>
      <c r="N712" s="10" t="e">
        <f t="shared" si="46"/>
        <v>#N/A</v>
      </c>
      <c r="O712" s="10" t="e">
        <f t="shared" si="46"/>
        <v>#N/A</v>
      </c>
      <c r="P712" s="10" t="e">
        <f t="shared" si="46"/>
        <v>#N/A</v>
      </c>
      <c r="Q712" s="11" t="e">
        <f t="shared" si="47"/>
        <v>#N/A</v>
      </c>
    </row>
    <row r="713" spans="1:17" ht="15" hidden="1" customHeight="1" x14ac:dyDescent="0.3">
      <c r="A713" s="5">
        <f>[1]Intermediate!A713</f>
        <v>0</v>
      </c>
      <c r="B713" s="6" t="e">
        <f>VLOOKUP($D713,'[1]Counties Systems Crosswalk'!C:E,3)</f>
        <v>#N/A</v>
      </c>
      <c r="C713" s="7" t="e">
        <f>VLOOKUP($A713,[1]Intermediate!A:T,3)</f>
        <v>#N/A</v>
      </c>
      <c r="D713" s="7" t="e">
        <f>VLOOKUP($C713,[1]Claims!A:B,2,FALSE)</f>
        <v>#N/A</v>
      </c>
      <c r="E713" t="e">
        <f>VLOOKUP($D713,'[1]Counties Systems Crosswalk'!C:D,2)</f>
        <v>#N/A</v>
      </c>
      <c r="F713" t="e">
        <f>VLOOKUP($A713,[1]Intermediate!A:T,5)</f>
        <v>#N/A</v>
      </c>
      <c r="G713" s="8" t="e">
        <f>VLOOKUP($A713,[1]Intermediate!A:T,10)</f>
        <v>#N/A</v>
      </c>
      <c r="H713" s="8" t="e">
        <f>VLOOKUP($A713,[1]Intermediate!A:T,10)*[1]Intermediate!Q713/100</f>
        <v>#N/A</v>
      </c>
      <c r="I713" s="8" t="e">
        <f>VLOOKUP($A713,[1]Intermediate!A:T,10)*[1]Intermediate!R713/100</f>
        <v>#N/A</v>
      </c>
      <c r="J713" s="8" t="e">
        <f>VLOOKUP($A713,[1]Intermediate!A:T,10)*[1]Intermediate!S713/100</f>
        <v>#N/A</v>
      </c>
      <c r="K713" t="str">
        <f t="shared" si="44"/>
        <v/>
      </c>
      <c r="L713" s="9" t="e">
        <f>VLOOKUP($A713,[1]Intermediate!A:T,2)</f>
        <v>#N/A</v>
      </c>
      <c r="M713" t="e">
        <f t="shared" si="45"/>
        <v>#N/A</v>
      </c>
      <c r="N713" s="10" t="e">
        <f t="shared" si="46"/>
        <v>#N/A</v>
      </c>
      <c r="O713" s="10" t="e">
        <f t="shared" si="46"/>
        <v>#N/A</v>
      </c>
      <c r="P713" s="10" t="e">
        <f t="shared" si="46"/>
        <v>#N/A</v>
      </c>
      <c r="Q713" s="11" t="e">
        <f t="shared" si="47"/>
        <v>#N/A</v>
      </c>
    </row>
    <row r="714" spans="1:17" ht="15" hidden="1" customHeight="1" x14ac:dyDescent="0.3">
      <c r="A714" s="5">
        <f>[1]Intermediate!A714</f>
        <v>0</v>
      </c>
      <c r="B714" s="6" t="e">
        <f>VLOOKUP($D714,'[1]Counties Systems Crosswalk'!C:E,3)</f>
        <v>#N/A</v>
      </c>
      <c r="C714" s="7" t="e">
        <f>VLOOKUP($A714,[1]Intermediate!A:T,3)</f>
        <v>#N/A</v>
      </c>
      <c r="D714" s="7" t="e">
        <f>VLOOKUP($C714,[1]Claims!A:B,2,FALSE)</f>
        <v>#N/A</v>
      </c>
      <c r="E714" t="e">
        <f>VLOOKUP($D714,'[1]Counties Systems Crosswalk'!C:D,2)</f>
        <v>#N/A</v>
      </c>
      <c r="F714" t="e">
        <f>VLOOKUP($A714,[1]Intermediate!A:T,5)</f>
        <v>#N/A</v>
      </c>
      <c r="G714" s="8" t="e">
        <f>VLOOKUP($A714,[1]Intermediate!A:T,10)</f>
        <v>#N/A</v>
      </c>
      <c r="H714" s="8" t="e">
        <f>VLOOKUP($A714,[1]Intermediate!A:T,10)*[1]Intermediate!Q714/100</f>
        <v>#N/A</v>
      </c>
      <c r="I714" s="8" t="e">
        <f>VLOOKUP($A714,[1]Intermediate!A:T,10)*[1]Intermediate!R714/100</f>
        <v>#N/A</v>
      </c>
      <c r="J714" s="8" t="e">
        <f>VLOOKUP($A714,[1]Intermediate!A:T,10)*[1]Intermediate!S714/100</f>
        <v>#N/A</v>
      </c>
      <c r="K714" t="str">
        <f t="shared" si="44"/>
        <v/>
      </c>
      <c r="L714" s="9" t="e">
        <f>VLOOKUP($A714,[1]Intermediate!A:T,2)</f>
        <v>#N/A</v>
      </c>
      <c r="M714" t="e">
        <f t="shared" si="45"/>
        <v>#N/A</v>
      </c>
      <c r="N714" s="10" t="e">
        <f t="shared" si="46"/>
        <v>#N/A</v>
      </c>
      <c r="O714" s="10" t="e">
        <f t="shared" si="46"/>
        <v>#N/A</v>
      </c>
      <c r="P714" s="10" t="e">
        <f t="shared" si="46"/>
        <v>#N/A</v>
      </c>
      <c r="Q714" s="11" t="e">
        <f t="shared" si="47"/>
        <v>#N/A</v>
      </c>
    </row>
    <row r="715" spans="1:17" ht="15" hidden="1" customHeight="1" x14ac:dyDescent="0.3">
      <c r="A715" s="5">
        <f>[1]Intermediate!A715</f>
        <v>0</v>
      </c>
      <c r="B715" s="6" t="e">
        <f>VLOOKUP($D715,'[1]Counties Systems Crosswalk'!C:E,3)</f>
        <v>#N/A</v>
      </c>
      <c r="C715" s="7" t="e">
        <f>VLOOKUP($A715,[1]Intermediate!A:T,3)</f>
        <v>#N/A</v>
      </c>
      <c r="D715" s="7" t="e">
        <f>VLOOKUP($C715,[1]Claims!A:B,2,FALSE)</f>
        <v>#N/A</v>
      </c>
      <c r="E715" t="e">
        <f>VLOOKUP($D715,'[1]Counties Systems Crosswalk'!C:D,2)</f>
        <v>#N/A</v>
      </c>
      <c r="F715" t="e">
        <f>VLOOKUP($A715,[1]Intermediate!A:T,5)</f>
        <v>#N/A</v>
      </c>
      <c r="G715" s="8" t="e">
        <f>VLOOKUP($A715,[1]Intermediate!A:T,10)</f>
        <v>#N/A</v>
      </c>
      <c r="H715" s="8" t="e">
        <f>VLOOKUP($A715,[1]Intermediate!A:T,10)*[1]Intermediate!Q715/100</f>
        <v>#N/A</v>
      </c>
      <c r="I715" s="8" t="e">
        <f>VLOOKUP($A715,[1]Intermediate!A:T,10)*[1]Intermediate!R715/100</f>
        <v>#N/A</v>
      </c>
      <c r="J715" s="8" t="e">
        <f>VLOOKUP($A715,[1]Intermediate!A:T,10)*[1]Intermediate!S715/100</f>
        <v>#N/A</v>
      </c>
      <c r="K715" t="str">
        <f t="shared" si="44"/>
        <v/>
      </c>
      <c r="L715" s="9" t="e">
        <f>VLOOKUP($A715,[1]Intermediate!A:T,2)</f>
        <v>#N/A</v>
      </c>
      <c r="M715" t="e">
        <f t="shared" si="45"/>
        <v>#N/A</v>
      </c>
      <c r="N715" s="10" t="e">
        <f t="shared" si="46"/>
        <v>#N/A</v>
      </c>
      <c r="O715" s="10" t="e">
        <f t="shared" si="46"/>
        <v>#N/A</v>
      </c>
      <c r="P715" s="10" t="e">
        <f t="shared" si="46"/>
        <v>#N/A</v>
      </c>
      <c r="Q715" s="11" t="e">
        <f t="shared" si="47"/>
        <v>#N/A</v>
      </c>
    </row>
    <row r="716" spans="1:17" ht="15" hidden="1" customHeight="1" x14ac:dyDescent="0.3">
      <c r="A716" s="5">
        <f>[1]Intermediate!A716</f>
        <v>0</v>
      </c>
      <c r="B716" s="6" t="e">
        <f>VLOOKUP($D716,'[1]Counties Systems Crosswalk'!C:E,3)</f>
        <v>#N/A</v>
      </c>
      <c r="C716" s="7" t="e">
        <f>VLOOKUP($A716,[1]Intermediate!A:T,3)</f>
        <v>#N/A</v>
      </c>
      <c r="D716" s="7" t="e">
        <f>VLOOKUP($C716,[1]Claims!A:B,2,FALSE)</f>
        <v>#N/A</v>
      </c>
      <c r="E716" t="e">
        <f>VLOOKUP($D716,'[1]Counties Systems Crosswalk'!C:D,2)</f>
        <v>#N/A</v>
      </c>
      <c r="F716" t="e">
        <f>VLOOKUP($A716,[1]Intermediate!A:T,5)</f>
        <v>#N/A</v>
      </c>
      <c r="G716" s="8" t="e">
        <f>VLOOKUP($A716,[1]Intermediate!A:T,10)</f>
        <v>#N/A</v>
      </c>
      <c r="H716" s="8" t="e">
        <f>VLOOKUP($A716,[1]Intermediate!A:T,10)*[1]Intermediate!Q716/100</f>
        <v>#N/A</v>
      </c>
      <c r="I716" s="8" t="e">
        <f>VLOOKUP($A716,[1]Intermediate!A:T,10)*[1]Intermediate!R716/100</f>
        <v>#N/A</v>
      </c>
      <c r="J716" s="8" t="e">
        <f>VLOOKUP($A716,[1]Intermediate!A:T,10)*[1]Intermediate!S716/100</f>
        <v>#N/A</v>
      </c>
      <c r="K716" t="str">
        <f t="shared" si="44"/>
        <v/>
      </c>
      <c r="L716" s="9" t="e">
        <f>VLOOKUP($A716,[1]Intermediate!A:T,2)</f>
        <v>#N/A</v>
      </c>
      <c r="M716" t="e">
        <f t="shared" si="45"/>
        <v>#N/A</v>
      </c>
      <c r="N716" s="10" t="e">
        <f t="shared" si="46"/>
        <v>#N/A</v>
      </c>
      <c r="O716" s="10" t="e">
        <f t="shared" si="46"/>
        <v>#N/A</v>
      </c>
      <c r="P716" s="10" t="e">
        <f t="shared" si="46"/>
        <v>#N/A</v>
      </c>
      <c r="Q716" s="11" t="e">
        <f t="shared" si="47"/>
        <v>#N/A</v>
      </c>
    </row>
    <row r="717" spans="1:17" ht="15" hidden="1" customHeight="1" x14ac:dyDescent="0.3">
      <c r="A717" s="5">
        <f>[1]Intermediate!A717</f>
        <v>0</v>
      </c>
      <c r="B717" s="6" t="e">
        <f>VLOOKUP($D717,'[1]Counties Systems Crosswalk'!C:E,3)</f>
        <v>#N/A</v>
      </c>
      <c r="C717" s="7" t="e">
        <f>VLOOKUP($A717,[1]Intermediate!A:T,3)</f>
        <v>#N/A</v>
      </c>
      <c r="D717" s="7" t="e">
        <f>VLOOKUP($C717,[1]Claims!A:B,2,FALSE)</f>
        <v>#N/A</v>
      </c>
      <c r="E717" t="e">
        <f>VLOOKUP($D717,'[1]Counties Systems Crosswalk'!C:D,2)</f>
        <v>#N/A</v>
      </c>
      <c r="F717" t="e">
        <f>VLOOKUP($A717,[1]Intermediate!A:T,5)</f>
        <v>#N/A</v>
      </c>
      <c r="G717" s="8" t="e">
        <f>VLOOKUP($A717,[1]Intermediate!A:T,10)</f>
        <v>#N/A</v>
      </c>
      <c r="H717" s="8" t="e">
        <f>VLOOKUP($A717,[1]Intermediate!A:T,10)*[1]Intermediate!Q717/100</f>
        <v>#N/A</v>
      </c>
      <c r="I717" s="8" t="e">
        <f>VLOOKUP($A717,[1]Intermediate!A:T,10)*[1]Intermediate!R717/100</f>
        <v>#N/A</v>
      </c>
      <c r="J717" s="8" t="e">
        <f>VLOOKUP($A717,[1]Intermediate!A:T,10)*[1]Intermediate!S717/100</f>
        <v>#N/A</v>
      </c>
      <c r="K717" t="str">
        <f t="shared" si="44"/>
        <v/>
      </c>
      <c r="L717" s="9" t="e">
        <f>VLOOKUP($A717,[1]Intermediate!A:T,2)</f>
        <v>#N/A</v>
      </c>
      <c r="M717" t="e">
        <f t="shared" si="45"/>
        <v>#N/A</v>
      </c>
      <c r="N717" s="10" t="e">
        <f t="shared" si="46"/>
        <v>#N/A</v>
      </c>
      <c r="O717" s="10" t="e">
        <f t="shared" si="46"/>
        <v>#N/A</v>
      </c>
      <c r="P717" s="10" t="e">
        <f t="shared" si="46"/>
        <v>#N/A</v>
      </c>
      <c r="Q717" s="11" t="e">
        <f t="shared" si="47"/>
        <v>#N/A</v>
      </c>
    </row>
    <row r="718" spans="1:17" ht="15" hidden="1" customHeight="1" x14ac:dyDescent="0.3">
      <c r="A718" s="5">
        <f>[1]Intermediate!A718</f>
        <v>0</v>
      </c>
      <c r="B718" s="6" t="e">
        <f>VLOOKUP($D718,'[1]Counties Systems Crosswalk'!C:E,3)</f>
        <v>#N/A</v>
      </c>
      <c r="C718" s="7" t="e">
        <f>VLOOKUP($A718,[1]Intermediate!A:T,3)</f>
        <v>#N/A</v>
      </c>
      <c r="D718" s="7" t="e">
        <f>VLOOKUP($C718,[1]Claims!A:B,2,FALSE)</f>
        <v>#N/A</v>
      </c>
      <c r="E718" t="e">
        <f>VLOOKUP($D718,'[1]Counties Systems Crosswalk'!C:D,2)</f>
        <v>#N/A</v>
      </c>
      <c r="F718" t="e">
        <f>VLOOKUP($A718,[1]Intermediate!A:T,5)</f>
        <v>#N/A</v>
      </c>
      <c r="G718" s="8" t="e">
        <f>VLOOKUP($A718,[1]Intermediate!A:T,10)</f>
        <v>#N/A</v>
      </c>
      <c r="H718" s="8" t="e">
        <f>VLOOKUP($A718,[1]Intermediate!A:T,10)*[1]Intermediate!Q718/100</f>
        <v>#N/A</v>
      </c>
      <c r="I718" s="8" t="e">
        <f>VLOOKUP($A718,[1]Intermediate!A:T,10)*[1]Intermediate!R718/100</f>
        <v>#N/A</v>
      </c>
      <c r="J718" s="8" t="e">
        <f>VLOOKUP($A718,[1]Intermediate!A:T,10)*[1]Intermediate!S718/100</f>
        <v>#N/A</v>
      </c>
      <c r="K718" t="str">
        <f t="shared" si="44"/>
        <v/>
      </c>
      <c r="L718" s="9" t="e">
        <f>VLOOKUP($A718,[1]Intermediate!A:T,2)</f>
        <v>#N/A</v>
      </c>
      <c r="M718" t="e">
        <f t="shared" si="45"/>
        <v>#N/A</v>
      </c>
      <c r="N718" s="10" t="e">
        <f t="shared" si="46"/>
        <v>#N/A</v>
      </c>
      <c r="O718" s="10" t="e">
        <f t="shared" si="46"/>
        <v>#N/A</v>
      </c>
      <c r="P718" s="10" t="e">
        <f t="shared" si="46"/>
        <v>#N/A</v>
      </c>
      <c r="Q718" s="11" t="e">
        <f t="shared" si="47"/>
        <v>#N/A</v>
      </c>
    </row>
    <row r="719" spans="1:17" ht="15" hidden="1" customHeight="1" x14ac:dyDescent="0.3">
      <c r="A719" s="5">
        <f>[1]Intermediate!A719</f>
        <v>0</v>
      </c>
      <c r="B719" s="6" t="e">
        <f>VLOOKUP($D719,'[1]Counties Systems Crosswalk'!C:E,3)</f>
        <v>#N/A</v>
      </c>
      <c r="C719" s="7" t="e">
        <f>VLOOKUP($A719,[1]Intermediate!A:T,3)</f>
        <v>#N/A</v>
      </c>
      <c r="D719" s="7" t="e">
        <f>VLOOKUP($C719,[1]Claims!A:B,2,FALSE)</f>
        <v>#N/A</v>
      </c>
      <c r="E719" t="e">
        <f>VLOOKUP($D719,'[1]Counties Systems Crosswalk'!C:D,2)</f>
        <v>#N/A</v>
      </c>
      <c r="F719" t="e">
        <f>VLOOKUP($A719,[1]Intermediate!A:T,5)</f>
        <v>#N/A</v>
      </c>
      <c r="G719" s="8" t="e">
        <f>VLOOKUP($A719,[1]Intermediate!A:T,10)</f>
        <v>#N/A</v>
      </c>
      <c r="H719" s="8" t="e">
        <f>VLOOKUP($A719,[1]Intermediate!A:T,10)*[1]Intermediate!Q719/100</f>
        <v>#N/A</v>
      </c>
      <c r="I719" s="8" t="e">
        <f>VLOOKUP($A719,[1]Intermediate!A:T,10)*[1]Intermediate!R719/100</f>
        <v>#N/A</v>
      </c>
      <c r="J719" s="8" t="e">
        <f>VLOOKUP($A719,[1]Intermediate!A:T,10)*[1]Intermediate!S719/100</f>
        <v>#N/A</v>
      </c>
      <c r="K719" t="str">
        <f t="shared" si="44"/>
        <v/>
      </c>
      <c r="L719" s="9" t="e">
        <f>VLOOKUP($A719,[1]Intermediate!A:T,2)</f>
        <v>#N/A</v>
      </c>
      <c r="M719" t="e">
        <f t="shared" si="45"/>
        <v>#N/A</v>
      </c>
      <c r="N719" s="10" t="e">
        <f t="shared" si="46"/>
        <v>#N/A</v>
      </c>
      <c r="O719" s="10" t="e">
        <f t="shared" si="46"/>
        <v>#N/A</v>
      </c>
      <c r="P719" s="10" t="e">
        <f t="shared" si="46"/>
        <v>#N/A</v>
      </c>
      <c r="Q719" s="11" t="e">
        <f t="shared" si="47"/>
        <v>#N/A</v>
      </c>
    </row>
    <row r="720" spans="1:17" ht="15" hidden="1" customHeight="1" x14ac:dyDescent="0.3">
      <c r="A720" s="5">
        <f>[1]Intermediate!A720</f>
        <v>0</v>
      </c>
      <c r="B720" s="6" t="e">
        <f>VLOOKUP($D720,'[1]Counties Systems Crosswalk'!C:E,3)</f>
        <v>#N/A</v>
      </c>
      <c r="C720" s="7" t="e">
        <f>VLOOKUP($A720,[1]Intermediate!A:T,3)</f>
        <v>#N/A</v>
      </c>
      <c r="D720" s="7" t="e">
        <f>VLOOKUP($C720,[1]Claims!A:B,2,FALSE)</f>
        <v>#N/A</v>
      </c>
      <c r="E720" t="e">
        <f>VLOOKUP($D720,'[1]Counties Systems Crosswalk'!C:D,2)</f>
        <v>#N/A</v>
      </c>
      <c r="F720" t="e">
        <f>VLOOKUP($A720,[1]Intermediate!A:T,5)</f>
        <v>#N/A</v>
      </c>
      <c r="G720" s="8" t="e">
        <f>VLOOKUP($A720,[1]Intermediate!A:T,10)</f>
        <v>#N/A</v>
      </c>
      <c r="H720" s="8" t="e">
        <f>VLOOKUP($A720,[1]Intermediate!A:T,10)*[1]Intermediate!Q720/100</f>
        <v>#N/A</v>
      </c>
      <c r="I720" s="8" t="e">
        <f>VLOOKUP($A720,[1]Intermediate!A:T,10)*[1]Intermediate!R720/100</f>
        <v>#N/A</v>
      </c>
      <c r="J720" s="8" t="e">
        <f>VLOOKUP($A720,[1]Intermediate!A:T,10)*[1]Intermediate!S720/100</f>
        <v>#N/A</v>
      </c>
      <c r="K720" t="str">
        <f t="shared" si="44"/>
        <v/>
      </c>
      <c r="L720" s="9" t="e">
        <f>VLOOKUP($A720,[1]Intermediate!A:T,2)</f>
        <v>#N/A</v>
      </c>
      <c r="M720" t="e">
        <f t="shared" si="45"/>
        <v>#N/A</v>
      </c>
      <c r="N720" s="10" t="e">
        <f t="shared" si="46"/>
        <v>#N/A</v>
      </c>
      <c r="O720" s="10" t="e">
        <f t="shared" si="46"/>
        <v>#N/A</v>
      </c>
      <c r="P720" s="10" t="e">
        <f t="shared" si="46"/>
        <v>#N/A</v>
      </c>
      <c r="Q720" s="11" t="e">
        <f t="shared" si="47"/>
        <v>#N/A</v>
      </c>
    </row>
    <row r="721" spans="1:17" ht="15" hidden="1" customHeight="1" x14ac:dyDescent="0.3">
      <c r="A721" s="5">
        <f>[1]Intermediate!A721</f>
        <v>0</v>
      </c>
      <c r="B721" s="6" t="e">
        <f>VLOOKUP($D721,'[1]Counties Systems Crosswalk'!C:E,3)</f>
        <v>#N/A</v>
      </c>
      <c r="C721" s="7" t="e">
        <f>VLOOKUP($A721,[1]Intermediate!A:T,3)</f>
        <v>#N/A</v>
      </c>
      <c r="D721" s="7" t="e">
        <f>VLOOKUP($C721,[1]Claims!A:B,2,FALSE)</f>
        <v>#N/A</v>
      </c>
      <c r="E721" t="e">
        <f>VLOOKUP($D721,'[1]Counties Systems Crosswalk'!C:D,2)</f>
        <v>#N/A</v>
      </c>
      <c r="F721" t="e">
        <f>VLOOKUP($A721,[1]Intermediate!A:T,5)</f>
        <v>#N/A</v>
      </c>
      <c r="G721" s="8" t="e">
        <f>VLOOKUP($A721,[1]Intermediate!A:T,10)</f>
        <v>#N/A</v>
      </c>
      <c r="H721" s="8" t="e">
        <f>VLOOKUP($A721,[1]Intermediate!A:T,10)*[1]Intermediate!Q721/100</f>
        <v>#N/A</v>
      </c>
      <c r="I721" s="8" t="e">
        <f>VLOOKUP($A721,[1]Intermediate!A:T,10)*[1]Intermediate!R721/100</f>
        <v>#N/A</v>
      </c>
      <c r="J721" s="8" t="e">
        <f>VLOOKUP($A721,[1]Intermediate!A:T,10)*[1]Intermediate!S721/100</f>
        <v>#N/A</v>
      </c>
      <c r="K721" t="str">
        <f t="shared" si="44"/>
        <v/>
      </c>
      <c r="L721" s="9" t="e">
        <f>VLOOKUP($A721,[1]Intermediate!A:T,2)</f>
        <v>#N/A</v>
      </c>
      <c r="M721" t="e">
        <f t="shared" si="45"/>
        <v>#N/A</v>
      </c>
      <c r="N721" s="10" t="e">
        <f t="shared" si="46"/>
        <v>#N/A</v>
      </c>
      <c r="O721" s="10" t="e">
        <f t="shared" si="46"/>
        <v>#N/A</v>
      </c>
      <c r="P721" s="10" t="e">
        <f t="shared" si="46"/>
        <v>#N/A</v>
      </c>
      <c r="Q721" s="11" t="e">
        <f t="shared" si="47"/>
        <v>#N/A</v>
      </c>
    </row>
    <row r="722" spans="1:17" ht="15" hidden="1" customHeight="1" x14ac:dyDescent="0.3">
      <c r="A722" s="5">
        <f>[1]Intermediate!A722</f>
        <v>0</v>
      </c>
      <c r="B722" s="6" t="e">
        <f>VLOOKUP($D722,'[1]Counties Systems Crosswalk'!C:E,3)</f>
        <v>#N/A</v>
      </c>
      <c r="C722" s="7" t="e">
        <f>VLOOKUP($A722,[1]Intermediate!A:T,3)</f>
        <v>#N/A</v>
      </c>
      <c r="D722" s="7" t="e">
        <f>VLOOKUP($C722,[1]Claims!A:B,2,FALSE)</f>
        <v>#N/A</v>
      </c>
      <c r="E722" t="e">
        <f>VLOOKUP($D722,'[1]Counties Systems Crosswalk'!C:D,2)</f>
        <v>#N/A</v>
      </c>
      <c r="F722" t="e">
        <f>VLOOKUP($A722,[1]Intermediate!A:T,5)</f>
        <v>#N/A</v>
      </c>
      <c r="G722" s="8" t="e">
        <f>VLOOKUP($A722,[1]Intermediate!A:T,10)</f>
        <v>#N/A</v>
      </c>
      <c r="H722" s="8" t="e">
        <f>VLOOKUP($A722,[1]Intermediate!A:T,10)*[1]Intermediate!Q722/100</f>
        <v>#N/A</v>
      </c>
      <c r="I722" s="8" t="e">
        <f>VLOOKUP($A722,[1]Intermediate!A:T,10)*[1]Intermediate!R722/100</f>
        <v>#N/A</v>
      </c>
      <c r="J722" s="8" t="e">
        <f>VLOOKUP($A722,[1]Intermediate!A:T,10)*[1]Intermediate!S722/100</f>
        <v>#N/A</v>
      </c>
      <c r="K722" t="str">
        <f t="shared" si="44"/>
        <v/>
      </c>
      <c r="L722" s="9" t="e">
        <f>VLOOKUP($A722,[1]Intermediate!A:T,2)</f>
        <v>#N/A</v>
      </c>
      <c r="M722" t="e">
        <f t="shared" si="45"/>
        <v>#N/A</v>
      </c>
      <c r="N722" s="10" t="e">
        <f t="shared" si="46"/>
        <v>#N/A</v>
      </c>
      <c r="O722" s="10" t="e">
        <f t="shared" si="46"/>
        <v>#N/A</v>
      </c>
      <c r="P722" s="10" t="e">
        <f t="shared" si="46"/>
        <v>#N/A</v>
      </c>
      <c r="Q722" s="11" t="e">
        <f t="shared" si="47"/>
        <v>#N/A</v>
      </c>
    </row>
    <row r="723" spans="1:17" ht="15" hidden="1" customHeight="1" x14ac:dyDescent="0.3">
      <c r="A723" s="5">
        <f>[1]Intermediate!A723</f>
        <v>0</v>
      </c>
      <c r="B723" s="6" t="e">
        <f>VLOOKUP($D723,'[1]Counties Systems Crosswalk'!C:E,3)</f>
        <v>#N/A</v>
      </c>
      <c r="C723" s="7" t="e">
        <f>VLOOKUP($A723,[1]Intermediate!A:T,3)</f>
        <v>#N/A</v>
      </c>
      <c r="D723" s="7" t="e">
        <f>VLOOKUP($C723,[1]Claims!A:B,2,FALSE)</f>
        <v>#N/A</v>
      </c>
      <c r="E723" t="e">
        <f>VLOOKUP($D723,'[1]Counties Systems Crosswalk'!C:D,2)</f>
        <v>#N/A</v>
      </c>
      <c r="F723" t="e">
        <f>VLOOKUP($A723,[1]Intermediate!A:T,5)</f>
        <v>#N/A</v>
      </c>
      <c r="G723" s="8" t="e">
        <f>VLOOKUP($A723,[1]Intermediate!A:T,10)</f>
        <v>#N/A</v>
      </c>
      <c r="H723" s="8" t="e">
        <f>VLOOKUP($A723,[1]Intermediate!A:T,10)*[1]Intermediate!Q723/100</f>
        <v>#N/A</v>
      </c>
      <c r="I723" s="8" t="e">
        <f>VLOOKUP($A723,[1]Intermediate!A:T,10)*[1]Intermediate!R723/100</f>
        <v>#N/A</v>
      </c>
      <c r="J723" s="8" t="e">
        <f>VLOOKUP($A723,[1]Intermediate!A:T,10)*[1]Intermediate!S723/100</f>
        <v>#N/A</v>
      </c>
      <c r="K723" t="str">
        <f t="shared" si="44"/>
        <v/>
      </c>
      <c r="L723" s="9" t="e">
        <f>VLOOKUP($A723,[1]Intermediate!A:T,2)</f>
        <v>#N/A</v>
      </c>
      <c r="M723" t="e">
        <f t="shared" si="45"/>
        <v>#N/A</v>
      </c>
      <c r="N723" s="10" t="e">
        <f t="shared" si="46"/>
        <v>#N/A</v>
      </c>
      <c r="O723" s="10" t="e">
        <f t="shared" si="46"/>
        <v>#N/A</v>
      </c>
      <c r="P723" s="10" t="e">
        <f t="shared" si="46"/>
        <v>#N/A</v>
      </c>
      <c r="Q723" s="11" t="e">
        <f t="shared" si="47"/>
        <v>#N/A</v>
      </c>
    </row>
    <row r="724" spans="1:17" ht="15" hidden="1" customHeight="1" x14ac:dyDescent="0.3">
      <c r="A724" s="5">
        <f>[1]Intermediate!A724</f>
        <v>0</v>
      </c>
      <c r="B724" s="6" t="e">
        <f>VLOOKUP($D724,'[1]Counties Systems Crosswalk'!C:E,3)</f>
        <v>#N/A</v>
      </c>
      <c r="C724" s="7" t="e">
        <f>VLOOKUP($A724,[1]Intermediate!A:T,3)</f>
        <v>#N/A</v>
      </c>
      <c r="D724" s="7" t="e">
        <f>VLOOKUP($C724,[1]Claims!A:B,2,FALSE)</f>
        <v>#N/A</v>
      </c>
      <c r="E724" t="e">
        <f>VLOOKUP($D724,'[1]Counties Systems Crosswalk'!C:D,2)</f>
        <v>#N/A</v>
      </c>
      <c r="F724" t="e">
        <f>VLOOKUP($A724,[1]Intermediate!A:T,5)</f>
        <v>#N/A</v>
      </c>
      <c r="G724" s="8" t="e">
        <f>VLOOKUP($A724,[1]Intermediate!A:T,10)</f>
        <v>#N/A</v>
      </c>
      <c r="H724" s="8" t="e">
        <f>VLOOKUP($A724,[1]Intermediate!A:T,10)*[1]Intermediate!Q724/100</f>
        <v>#N/A</v>
      </c>
      <c r="I724" s="8" t="e">
        <f>VLOOKUP($A724,[1]Intermediate!A:T,10)*[1]Intermediate!R724/100</f>
        <v>#N/A</v>
      </c>
      <c r="J724" s="8" t="e">
        <f>VLOOKUP($A724,[1]Intermediate!A:T,10)*[1]Intermediate!S724/100</f>
        <v>#N/A</v>
      </c>
      <c r="K724" t="str">
        <f t="shared" si="44"/>
        <v/>
      </c>
      <c r="L724" s="9" t="e">
        <f>VLOOKUP($A724,[1]Intermediate!A:T,2)</f>
        <v>#N/A</v>
      </c>
      <c r="M724" t="e">
        <f t="shared" si="45"/>
        <v>#N/A</v>
      </c>
      <c r="N724" s="10" t="e">
        <f t="shared" si="46"/>
        <v>#N/A</v>
      </c>
      <c r="O724" s="10" t="e">
        <f t="shared" si="46"/>
        <v>#N/A</v>
      </c>
      <c r="P724" s="10" t="e">
        <f t="shared" si="46"/>
        <v>#N/A</v>
      </c>
      <c r="Q724" s="11" t="e">
        <f t="shared" si="47"/>
        <v>#N/A</v>
      </c>
    </row>
    <row r="725" spans="1:17" ht="15" hidden="1" customHeight="1" x14ac:dyDescent="0.3">
      <c r="A725" s="5">
        <f>[1]Intermediate!A725</f>
        <v>0</v>
      </c>
      <c r="B725" s="6" t="e">
        <f>VLOOKUP($D725,'[1]Counties Systems Crosswalk'!C:E,3)</f>
        <v>#N/A</v>
      </c>
      <c r="C725" s="7" t="e">
        <f>VLOOKUP($A725,[1]Intermediate!A:T,3)</f>
        <v>#N/A</v>
      </c>
      <c r="D725" s="7" t="e">
        <f>VLOOKUP($C725,[1]Claims!A:B,2,FALSE)</f>
        <v>#N/A</v>
      </c>
      <c r="E725" t="e">
        <f>VLOOKUP($D725,'[1]Counties Systems Crosswalk'!C:D,2)</f>
        <v>#N/A</v>
      </c>
      <c r="F725" t="e">
        <f>VLOOKUP($A725,[1]Intermediate!A:T,5)</f>
        <v>#N/A</v>
      </c>
      <c r="G725" s="8" t="e">
        <f>VLOOKUP($A725,[1]Intermediate!A:T,10)</f>
        <v>#N/A</v>
      </c>
      <c r="H725" s="8" t="e">
        <f>VLOOKUP($A725,[1]Intermediate!A:T,10)*[1]Intermediate!Q725/100</f>
        <v>#N/A</v>
      </c>
      <c r="I725" s="8" t="e">
        <f>VLOOKUP($A725,[1]Intermediate!A:T,10)*[1]Intermediate!R725/100</f>
        <v>#N/A</v>
      </c>
      <c r="J725" s="8" t="e">
        <f>VLOOKUP($A725,[1]Intermediate!A:T,10)*[1]Intermediate!S725/100</f>
        <v>#N/A</v>
      </c>
      <c r="K725" t="str">
        <f t="shared" si="44"/>
        <v/>
      </c>
      <c r="L725" s="9" t="e">
        <f>VLOOKUP($A725,[1]Intermediate!A:T,2)</f>
        <v>#N/A</v>
      </c>
      <c r="M725" t="e">
        <f t="shared" si="45"/>
        <v>#N/A</v>
      </c>
      <c r="N725" s="10" t="e">
        <f t="shared" si="46"/>
        <v>#N/A</v>
      </c>
      <c r="O725" s="10" t="e">
        <f t="shared" si="46"/>
        <v>#N/A</v>
      </c>
      <c r="P725" s="10" t="e">
        <f t="shared" si="46"/>
        <v>#N/A</v>
      </c>
      <c r="Q725" s="11" t="e">
        <f t="shared" si="47"/>
        <v>#N/A</v>
      </c>
    </row>
    <row r="726" spans="1:17" ht="15" hidden="1" customHeight="1" x14ac:dyDescent="0.3">
      <c r="A726" s="5">
        <f>[1]Intermediate!A726</f>
        <v>0</v>
      </c>
      <c r="B726" s="6" t="e">
        <f>VLOOKUP($D726,'[1]Counties Systems Crosswalk'!C:E,3)</f>
        <v>#N/A</v>
      </c>
      <c r="C726" s="7" t="e">
        <f>VLOOKUP($A726,[1]Intermediate!A:T,3)</f>
        <v>#N/A</v>
      </c>
      <c r="D726" s="7" t="e">
        <f>VLOOKUP($C726,[1]Claims!A:B,2,FALSE)</f>
        <v>#N/A</v>
      </c>
      <c r="E726" t="e">
        <f>VLOOKUP($D726,'[1]Counties Systems Crosswalk'!C:D,2)</f>
        <v>#N/A</v>
      </c>
      <c r="F726" t="e">
        <f>VLOOKUP($A726,[1]Intermediate!A:T,5)</f>
        <v>#N/A</v>
      </c>
      <c r="G726" s="8" t="e">
        <f>VLOOKUP($A726,[1]Intermediate!A:T,10)</f>
        <v>#N/A</v>
      </c>
      <c r="H726" s="8" t="e">
        <f>VLOOKUP($A726,[1]Intermediate!A:T,10)*[1]Intermediate!Q726/100</f>
        <v>#N/A</v>
      </c>
      <c r="I726" s="8" t="e">
        <f>VLOOKUP($A726,[1]Intermediate!A:T,10)*[1]Intermediate!R726/100</f>
        <v>#N/A</v>
      </c>
      <c r="J726" s="8" t="e">
        <f>VLOOKUP($A726,[1]Intermediate!A:T,10)*[1]Intermediate!S726/100</f>
        <v>#N/A</v>
      </c>
      <c r="K726" t="str">
        <f t="shared" si="44"/>
        <v/>
      </c>
      <c r="L726" s="9" t="e">
        <f>VLOOKUP($A726,[1]Intermediate!A:T,2)</f>
        <v>#N/A</v>
      </c>
      <c r="M726" t="e">
        <f t="shared" si="45"/>
        <v>#N/A</v>
      </c>
      <c r="N726" s="10" t="e">
        <f t="shared" si="46"/>
        <v>#N/A</v>
      </c>
      <c r="O726" s="10" t="e">
        <f t="shared" si="46"/>
        <v>#N/A</v>
      </c>
      <c r="P726" s="10" t="e">
        <f t="shared" si="46"/>
        <v>#N/A</v>
      </c>
      <c r="Q726" s="11" t="e">
        <f t="shared" si="47"/>
        <v>#N/A</v>
      </c>
    </row>
    <row r="727" spans="1:17" ht="15" hidden="1" customHeight="1" x14ac:dyDescent="0.3">
      <c r="A727" s="5">
        <f>[1]Intermediate!A727</f>
        <v>0</v>
      </c>
      <c r="B727" s="6" t="e">
        <f>VLOOKUP($D727,'[1]Counties Systems Crosswalk'!C:E,3)</f>
        <v>#N/A</v>
      </c>
      <c r="C727" s="7" t="e">
        <f>VLOOKUP($A727,[1]Intermediate!A:T,3)</f>
        <v>#N/A</v>
      </c>
      <c r="D727" s="7" t="e">
        <f>VLOOKUP($C727,[1]Claims!A:B,2,FALSE)</f>
        <v>#N/A</v>
      </c>
      <c r="E727" t="e">
        <f>VLOOKUP($D727,'[1]Counties Systems Crosswalk'!C:D,2)</f>
        <v>#N/A</v>
      </c>
      <c r="F727" t="e">
        <f>VLOOKUP($A727,[1]Intermediate!A:T,5)</f>
        <v>#N/A</v>
      </c>
      <c r="G727" s="8" t="e">
        <f>VLOOKUP($A727,[1]Intermediate!A:T,10)</f>
        <v>#N/A</v>
      </c>
      <c r="H727" s="8" t="e">
        <f>VLOOKUP($A727,[1]Intermediate!A:T,10)*[1]Intermediate!Q727/100</f>
        <v>#N/A</v>
      </c>
      <c r="I727" s="8" t="e">
        <f>VLOOKUP($A727,[1]Intermediate!A:T,10)*[1]Intermediate!R727/100</f>
        <v>#N/A</v>
      </c>
      <c r="J727" s="8" t="e">
        <f>VLOOKUP($A727,[1]Intermediate!A:T,10)*[1]Intermediate!S727/100</f>
        <v>#N/A</v>
      </c>
      <c r="K727" t="str">
        <f t="shared" si="44"/>
        <v/>
      </c>
      <c r="L727" s="9" t="e">
        <f>VLOOKUP($A727,[1]Intermediate!A:T,2)</f>
        <v>#N/A</v>
      </c>
      <c r="M727" t="e">
        <f t="shared" si="45"/>
        <v>#N/A</v>
      </c>
      <c r="N727" s="10" t="e">
        <f t="shared" si="46"/>
        <v>#N/A</v>
      </c>
      <c r="O727" s="10" t="e">
        <f t="shared" si="46"/>
        <v>#N/A</v>
      </c>
      <c r="P727" s="10" t="e">
        <f t="shared" si="46"/>
        <v>#N/A</v>
      </c>
      <c r="Q727" s="11" t="e">
        <f t="shared" si="47"/>
        <v>#N/A</v>
      </c>
    </row>
    <row r="728" spans="1:17" ht="15" hidden="1" customHeight="1" x14ac:dyDescent="0.3">
      <c r="A728" s="5">
        <f>[1]Intermediate!A728</f>
        <v>0</v>
      </c>
      <c r="B728" s="6" t="e">
        <f>VLOOKUP($D728,'[1]Counties Systems Crosswalk'!C:E,3)</f>
        <v>#N/A</v>
      </c>
      <c r="C728" s="7" t="e">
        <f>VLOOKUP($A728,[1]Intermediate!A:T,3)</f>
        <v>#N/A</v>
      </c>
      <c r="D728" s="7" t="e">
        <f>VLOOKUP($C728,[1]Claims!A:B,2,FALSE)</f>
        <v>#N/A</v>
      </c>
      <c r="E728" t="e">
        <f>VLOOKUP($D728,'[1]Counties Systems Crosswalk'!C:D,2)</f>
        <v>#N/A</v>
      </c>
      <c r="F728" t="e">
        <f>VLOOKUP($A728,[1]Intermediate!A:T,5)</f>
        <v>#N/A</v>
      </c>
      <c r="G728" s="8" t="e">
        <f>VLOOKUP($A728,[1]Intermediate!A:T,10)</f>
        <v>#N/A</v>
      </c>
      <c r="H728" s="8" t="e">
        <f>VLOOKUP($A728,[1]Intermediate!A:T,10)*[1]Intermediate!Q728/100</f>
        <v>#N/A</v>
      </c>
      <c r="I728" s="8" t="e">
        <f>VLOOKUP($A728,[1]Intermediate!A:T,10)*[1]Intermediate!R728/100</f>
        <v>#N/A</v>
      </c>
      <c r="J728" s="8" t="e">
        <f>VLOOKUP($A728,[1]Intermediate!A:T,10)*[1]Intermediate!S728/100</f>
        <v>#N/A</v>
      </c>
      <c r="K728" t="str">
        <f t="shared" si="44"/>
        <v/>
      </c>
      <c r="L728" s="9" t="e">
        <f>VLOOKUP($A728,[1]Intermediate!A:T,2)</f>
        <v>#N/A</v>
      </c>
      <c r="M728" t="e">
        <f t="shared" si="45"/>
        <v>#N/A</v>
      </c>
      <c r="N728" s="10" t="e">
        <f t="shared" si="46"/>
        <v>#N/A</v>
      </c>
      <c r="O728" s="10" t="e">
        <f t="shared" si="46"/>
        <v>#N/A</v>
      </c>
      <c r="P728" s="10" t="e">
        <f t="shared" si="46"/>
        <v>#N/A</v>
      </c>
      <c r="Q728" s="11" t="e">
        <f t="shared" si="47"/>
        <v>#N/A</v>
      </c>
    </row>
    <row r="729" spans="1:17" ht="15" hidden="1" customHeight="1" x14ac:dyDescent="0.3">
      <c r="A729" s="5">
        <f>[1]Intermediate!A729</f>
        <v>0</v>
      </c>
      <c r="B729" s="6" t="e">
        <f>VLOOKUP($D729,'[1]Counties Systems Crosswalk'!C:E,3)</f>
        <v>#N/A</v>
      </c>
      <c r="C729" s="7" t="e">
        <f>VLOOKUP($A729,[1]Intermediate!A:T,3)</f>
        <v>#N/A</v>
      </c>
      <c r="D729" s="7" t="e">
        <f>VLOOKUP($C729,[1]Claims!A:B,2,FALSE)</f>
        <v>#N/A</v>
      </c>
      <c r="E729" t="e">
        <f>VLOOKUP($D729,'[1]Counties Systems Crosswalk'!C:D,2)</f>
        <v>#N/A</v>
      </c>
      <c r="F729" t="e">
        <f>VLOOKUP($A729,[1]Intermediate!A:T,5)</f>
        <v>#N/A</v>
      </c>
      <c r="G729" s="8" t="e">
        <f>VLOOKUP($A729,[1]Intermediate!A:T,10)</f>
        <v>#N/A</v>
      </c>
      <c r="H729" s="8" t="e">
        <f>VLOOKUP($A729,[1]Intermediate!A:T,10)*[1]Intermediate!Q729/100</f>
        <v>#N/A</v>
      </c>
      <c r="I729" s="8" t="e">
        <f>VLOOKUP($A729,[1]Intermediate!A:T,10)*[1]Intermediate!R729/100</f>
        <v>#N/A</v>
      </c>
      <c r="J729" s="8" t="e">
        <f>VLOOKUP($A729,[1]Intermediate!A:T,10)*[1]Intermediate!S729/100</f>
        <v>#N/A</v>
      </c>
      <c r="K729" t="str">
        <f t="shared" si="44"/>
        <v/>
      </c>
      <c r="L729" s="9" t="e">
        <f>VLOOKUP($A729,[1]Intermediate!A:T,2)</f>
        <v>#N/A</v>
      </c>
      <c r="M729" t="e">
        <f t="shared" si="45"/>
        <v>#N/A</v>
      </c>
      <c r="N729" s="10" t="e">
        <f t="shared" si="46"/>
        <v>#N/A</v>
      </c>
      <c r="O729" s="10" t="e">
        <f t="shared" si="46"/>
        <v>#N/A</v>
      </c>
      <c r="P729" s="10" t="e">
        <f t="shared" si="46"/>
        <v>#N/A</v>
      </c>
      <c r="Q729" s="11" t="e">
        <f t="shared" si="47"/>
        <v>#N/A</v>
      </c>
    </row>
    <row r="730" spans="1:17" ht="15" hidden="1" customHeight="1" x14ac:dyDescent="0.3">
      <c r="A730" s="5">
        <f>[1]Intermediate!A730</f>
        <v>0</v>
      </c>
      <c r="B730" s="6" t="e">
        <f>VLOOKUP($D730,'[1]Counties Systems Crosswalk'!C:E,3)</f>
        <v>#N/A</v>
      </c>
      <c r="C730" s="7" t="e">
        <f>VLOOKUP($A730,[1]Intermediate!A:T,3)</f>
        <v>#N/A</v>
      </c>
      <c r="D730" s="7" t="e">
        <f>VLOOKUP($C730,[1]Claims!A:B,2,FALSE)</f>
        <v>#N/A</v>
      </c>
      <c r="E730" t="e">
        <f>VLOOKUP($D730,'[1]Counties Systems Crosswalk'!C:D,2)</f>
        <v>#N/A</v>
      </c>
      <c r="F730" t="e">
        <f>VLOOKUP($A730,[1]Intermediate!A:T,5)</f>
        <v>#N/A</v>
      </c>
      <c r="G730" s="8" t="e">
        <f>VLOOKUP($A730,[1]Intermediate!A:T,10)</f>
        <v>#N/A</v>
      </c>
      <c r="H730" s="8" t="e">
        <f>VLOOKUP($A730,[1]Intermediate!A:T,10)*[1]Intermediate!Q730/100</f>
        <v>#N/A</v>
      </c>
      <c r="I730" s="8" t="e">
        <f>VLOOKUP($A730,[1]Intermediate!A:T,10)*[1]Intermediate!R730/100</f>
        <v>#N/A</v>
      </c>
      <c r="J730" s="8" t="e">
        <f>VLOOKUP($A730,[1]Intermediate!A:T,10)*[1]Intermediate!S730/100</f>
        <v>#N/A</v>
      </c>
      <c r="K730" t="str">
        <f t="shared" si="44"/>
        <v/>
      </c>
      <c r="L730" s="9" t="e">
        <f>VLOOKUP($A730,[1]Intermediate!A:T,2)</f>
        <v>#N/A</v>
      </c>
      <c r="M730" t="e">
        <f t="shared" si="45"/>
        <v>#N/A</v>
      </c>
      <c r="N730" s="10" t="e">
        <f t="shared" si="46"/>
        <v>#N/A</v>
      </c>
      <c r="O730" s="10" t="e">
        <f t="shared" si="46"/>
        <v>#N/A</v>
      </c>
      <c r="P730" s="10" t="e">
        <f t="shared" si="46"/>
        <v>#N/A</v>
      </c>
      <c r="Q730" s="11" t="e">
        <f t="shared" si="47"/>
        <v>#N/A</v>
      </c>
    </row>
    <row r="731" spans="1:17" ht="15" hidden="1" customHeight="1" x14ac:dyDescent="0.3">
      <c r="A731" s="5">
        <f>[1]Intermediate!A731</f>
        <v>0</v>
      </c>
      <c r="B731" s="6" t="e">
        <f>VLOOKUP($D731,'[1]Counties Systems Crosswalk'!C:E,3)</f>
        <v>#N/A</v>
      </c>
      <c r="C731" s="7" t="e">
        <f>VLOOKUP($A731,[1]Intermediate!A:T,3)</f>
        <v>#N/A</v>
      </c>
      <c r="D731" s="7" t="e">
        <f>VLOOKUP($C731,[1]Claims!A:B,2,FALSE)</f>
        <v>#N/A</v>
      </c>
      <c r="E731" t="e">
        <f>VLOOKUP($D731,'[1]Counties Systems Crosswalk'!C:D,2)</f>
        <v>#N/A</v>
      </c>
      <c r="F731" t="e">
        <f>VLOOKUP($A731,[1]Intermediate!A:T,5)</f>
        <v>#N/A</v>
      </c>
      <c r="G731" s="8" t="e">
        <f>VLOOKUP($A731,[1]Intermediate!A:T,10)</f>
        <v>#N/A</v>
      </c>
      <c r="H731" s="8" t="e">
        <f>VLOOKUP($A731,[1]Intermediate!A:T,10)*[1]Intermediate!Q731/100</f>
        <v>#N/A</v>
      </c>
      <c r="I731" s="8" t="e">
        <f>VLOOKUP($A731,[1]Intermediate!A:T,10)*[1]Intermediate!R731/100</f>
        <v>#N/A</v>
      </c>
      <c r="J731" s="8" t="e">
        <f>VLOOKUP($A731,[1]Intermediate!A:T,10)*[1]Intermediate!S731/100</f>
        <v>#N/A</v>
      </c>
      <c r="K731" t="str">
        <f t="shared" si="44"/>
        <v/>
      </c>
      <c r="L731" s="9" t="e">
        <f>VLOOKUP($A731,[1]Intermediate!A:T,2)</f>
        <v>#N/A</v>
      </c>
      <c r="M731" t="e">
        <f t="shared" si="45"/>
        <v>#N/A</v>
      </c>
      <c r="N731" s="10" t="e">
        <f t="shared" si="46"/>
        <v>#N/A</v>
      </c>
      <c r="O731" s="10" t="e">
        <f t="shared" si="46"/>
        <v>#N/A</v>
      </c>
      <c r="P731" s="10" t="e">
        <f t="shared" si="46"/>
        <v>#N/A</v>
      </c>
      <c r="Q731" s="11" t="e">
        <f t="shared" si="47"/>
        <v>#N/A</v>
      </c>
    </row>
    <row r="732" spans="1:17" ht="15" hidden="1" customHeight="1" x14ac:dyDescent="0.3">
      <c r="A732" s="5">
        <f>[1]Intermediate!A732</f>
        <v>0</v>
      </c>
      <c r="B732" s="6" t="e">
        <f>VLOOKUP($D732,'[1]Counties Systems Crosswalk'!C:E,3)</f>
        <v>#N/A</v>
      </c>
      <c r="C732" s="7" t="e">
        <f>VLOOKUP($A732,[1]Intermediate!A:T,3)</f>
        <v>#N/A</v>
      </c>
      <c r="D732" s="7" t="e">
        <f>VLOOKUP($C732,[1]Claims!A:B,2,FALSE)</f>
        <v>#N/A</v>
      </c>
      <c r="E732" t="e">
        <f>VLOOKUP($D732,'[1]Counties Systems Crosswalk'!C:D,2)</f>
        <v>#N/A</v>
      </c>
      <c r="F732" t="e">
        <f>VLOOKUP($A732,[1]Intermediate!A:T,5)</f>
        <v>#N/A</v>
      </c>
      <c r="G732" s="8" t="e">
        <f>VLOOKUP($A732,[1]Intermediate!A:T,10)</f>
        <v>#N/A</v>
      </c>
      <c r="H732" s="8" t="e">
        <f>VLOOKUP($A732,[1]Intermediate!A:T,10)*[1]Intermediate!Q732/100</f>
        <v>#N/A</v>
      </c>
      <c r="I732" s="8" t="e">
        <f>VLOOKUP($A732,[1]Intermediate!A:T,10)*[1]Intermediate!R732/100</f>
        <v>#N/A</v>
      </c>
      <c r="J732" s="8" t="e">
        <f>VLOOKUP($A732,[1]Intermediate!A:T,10)*[1]Intermediate!S732/100</f>
        <v>#N/A</v>
      </c>
      <c r="K732" t="str">
        <f t="shared" si="44"/>
        <v/>
      </c>
      <c r="L732" s="9" t="e">
        <f>VLOOKUP($A732,[1]Intermediate!A:T,2)</f>
        <v>#N/A</v>
      </c>
      <c r="M732" t="e">
        <f t="shared" si="45"/>
        <v>#N/A</v>
      </c>
      <c r="N732" s="10" t="e">
        <f t="shared" si="46"/>
        <v>#N/A</v>
      </c>
      <c r="O732" s="10" t="e">
        <f t="shared" si="46"/>
        <v>#N/A</v>
      </c>
      <c r="P732" s="10" t="e">
        <f t="shared" si="46"/>
        <v>#N/A</v>
      </c>
      <c r="Q732" s="11" t="e">
        <f t="shared" si="47"/>
        <v>#N/A</v>
      </c>
    </row>
    <row r="733" spans="1:17" ht="15" hidden="1" customHeight="1" x14ac:dyDescent="0.3">
      <c r="A733" s="5">
        <f>[1]Intermediate!A733</f>
        <v>0</v>
      </c>
      <c r="B733" s="6" t="e">
        <f>VLOOKUP($D733,'[1]Counties Systems Crosswalk'!C:E,3)</f>
        <v>#N/A</v>
      </c>
      <c r="C733" s="7" t="e">
        <f>VLOOKUP($A733,[1]Intermediate!A:T,3)</f>
        <v>#N/A</v>
      </c>
      <c r="D733" s="7" t="e">
        <f>VLOOKUP($C733,[1]Claims!A:B,2,FALSE)</f>
        <v>#N/A</v>
      </c>
      <c r="E733" t="e">
        <f>VLOOKUP($D733,'[1]Counties Systems Crosswalk'!C:D,2)</f>
        <v>#N/A</v>
      </c>
      <c r="F733" t="e">
        <f>VLOOKUP($A733,[1]Intermediate!A:T,5)</f>
        <v>#N/A</v>
      </c>
      <c r="G733" s="8" t="e">
        <f>VLOOKUP($A733,[1]Intermediate!A:T,10)</f>
        <v>#N/A</v>
      </c>
      <c r="H733" s="8" t="e">
        <f>VLOOKUP($A733,[1]Intermediate!A:T,10)*[1]Intermediate!Q733/100</f>
        <v>#N/A</v>
      </c>
      <c r="I733" s="8" t="e">
        <f>VLOOKUP($A733,[1]Intermediate!A:T,10)*[1]Intermediate!R733/100</f>
        <v>#N/A</v>
      </c>
      <c r="J733" s="8" t="e">
        <f>VLOOKUP($A733,[1]Intermediate!A:T,10)*[1]Intermediate!S733/100</f>
        <v>#N/A</v>
      </c>
      <c r="K733" t="str">
        <f t="shared" si="44"/>
        <v/>
      </c>
      <c r="L733" s="9" t="e">
        <f>VLOOKUP($A733,[1]Intermediate!A:T,2)</f>
        <v>#N/A</v>
      </c>
      <c r="M733" t="e">
        <f t="shared" si="45"/>
        <v>#N/A</v>
      </c>
      <c r="N733" s="10" t="e">
        <f t="shared" si="46"/>
        <v>#N/A</v>
      </c>
      <c r="O733" s="10" t="e">
        <f t="shared" si="46"/>
        <v>#N/A</v>
      </c>
      <c r="P733" s="10" t="e">
        <f t="shared" si="46"/>
        <v>#N/A</v>
      </c>
      <c r="Q733" s="11" t="e">
        <f t="shared" si="47"/>
        <v>#N/A</v>
      </c>
    </row>
    <row r="734" spans="1:17" ht="15" hidden="1" customHeight="1" x14ac:dyDescent="0.3">
      <c r="A734" s="5">
        <f>[1]Intermediate!A734</f>
        <v>0</v>
      </c>
      <c r="B734" s="6" t="e">
        <f>VLOOKUP($D734,'[1]Counties Systems Crosswalk'!C:E,3)</f>
        <v>#N/A</v>
      </c>
      <c r="C734" s="7" t="e">
        <f>VLOOKUP($A734,[1]Intermediate!A:T,3)</f>
        <v>#N/A</v>
      </c>
      <c r="D734" s="7" t="e">
        <f>VLOOKUP($C734,[1]Claims!A:B,2,FALSE)</f>
        <v>#N/A</v>
      </c>
      <c r="E734" t="e">
        <f>VLOOKUP($D734,'[1]Counties Systems Crosswalk'!C:D,2)</f>
        <v>#N/A</v>
      </c>
      <c r="F734" t="e">
        <f>VLOOKUP($A734,[1]Intermediate!A:T,5)</f>
        <v>#N/A</v>
      </c>
      <c r="G734" s="8" t="e">
        <f>VLOOKUP($A734,[1]Intermediate!A:T,10)</f>
        <v>#N/A</v>
      </c>
      <c r="H734" s="8" t="e">
        <f>VLOOKUP($A734,[1]Intermediate!A:T,10)*[1]Intermediate!Q734/100</f>
        <v>#N/A</v>
      </c>
      <c r="I734" s="8" t="e">
        <f>VLOOKUP($A734,[1]Intermediate!A:T,10)*[1]Intermediate!R734/100</f>
        <v>#N/A</v>
      </c>
      <c r="J734" s="8" t="e">
        <f>VLOOKUP($A734,[1]Intermediate!A:T,10)*[1]Intermediate!S734/100</f>
        <v>#N/A</v>
      </c>
      <c r="K734" t="str">
        <f t="shared" si="44"/>
        <v/>
      </c>
      <c r="L734" s="9" t="e">
        <f>VLOOKUP($A734,[1]Intermediate!A:T,2)</f>
        <v>#N/A</v>
      </c>
      <c r="M734" t="e">
        <f t="shared" si="45"/>
        <v>#N/A</v>
      </c>
      <c r="N734" s="10" t="e">
        <f t="shared" si="46"/>
        <v>#N/A</v>
      </c>
      <c r="O734" s="10" t="e">
        <f t="shared" si="46"/>
        <v>#N/A</v>
      </c>
      <c r="P734" s="10" t="e">
        <f t="shared" si="46"/>
        <v>#N/A</v>
      </c>
      <c r="Q734" s="11" t="e">
        <f t="shared" si="47"/>
        <v>#N/A</v>
      </c>
    </row>
    <row r="735" spans="1:17" ht="15" hidden="1" customHeight="1" x14ac:dyDescent="0.3">
      <c r="A735" s="5">
        <f>[1]Intermediate!A735</f>
        <v>0</v>
      </c>
      <c r="B735" s="6" t="e">
        <f>VLOOKUP($D735,'[1]Counties Systems Crosswalk'!C:E,3)</f>
        <v>#N/A</v>
      </c>
      <c r="C735" s="7" t="e">
        <f>VLOOKUP($A735,[1]Intermediate!A:T,3)</f>
        <v>#N/A</v>
      </c>
      <c r="D735" s="7" t="e">
        <f>VLOOKUP($C735,[1]Claims!A:B,2,FALSE)</f>
        <v>#N/A</v>
      </c>
      <c r="E735" t="e">
        <f>VLOOKUP($D735,'[1]Counties Systems Crosswalk'!C:D,2)</f>
        <v>#N/A</v>
      </c>
      <c r="F735" t="e">
        <f>VLOOKUP($A735,[1]Intermediate!A:T,5)</f>
        <v>#N/A</v>
      </c>
      <c r="G735" s="8" t="e">
        <f>VLOOKUP($A735,[1]Intermediate!A:T,10)</f>
        <v>#N/A</v>
      </c>
      <c r="H735" s="8" t="e">
        <f>VLOOKUP($A735,[1]Intermediate!A:T,10)*[1]Intermediate!Q735/100</f>
        <v>#N/A</v>
      </c>
      <c r="I735" s="8" t="e">
        <f>VLOOKUP($A735,[1]Intermediate!A:T,10)*[1]Intermediate!R735/100</f>
        <v>#N/A</v>
      </c>
      <c r="J735" s="8" t="e">
        <f>VLOOKUP($A735,[1]Intermediate!A:T,10)*[1]Intermediate!S735/100</f>
        <v>#N/A</v>
      </c>
      <c r="K735" t="str">
        <f t="shared" si="44"/>
        <v/>
      </c>
      <c r="L735" s="9" t="e">
        <f>VLOOKUP($A735,[1]Intermediate!A:T,2)</f>
        <v>#N/A</v>
      </c>
      <c r="M735" t="e">
        <f t="shared" si="45"/>
        <v>#N/A</v>
      </c>
      <c r="N735" s="10" t="e">
        <f t="shared" si="46"/>
        <v>#N/A</v>
      </c>
      <c r="O735" s="10" t="e">
        <f t="shared" si="46"/>
        <v>#N/A</v>
      </c>
      <c r="P735" s="10" t="e">
        <f t="shared" si="46"/>
        <v>#N/A</v>
      </c>
      <c r="Q735" s="11" t="e">
        <f t="shared" si="47"/>
        <v>#N/A</v>
      </c>
    </row>
    <row r="736" spans="1:17" ht="15" hidden="1" customHeight="1" x14ac:dyDescent="0.3">
      <c r="A736" s="5">
        <f>[1]Intermediate!A736</f>
        <v>0</v>
      </c>
      <c r="B736" s="6" t="e">
        <f>VLOOKUP($D736,'[1]Counties Systems Crosswalk'!C:E,3)</f>
        <v>#N/A</v>
      </c>
      <c r="C736" s="7" t="e">
        <f>VLOOKUP($A736,[1]Intermediate!A:T,3)</f>
        <v>#N/A</v>
      </c>
      <c r="D736" s="7" t="e">
        <f>VLOOKUP($C736,[1]Claims!A:B,2,FALSE)</f>
        <v>#N/A</v>
      </c>
      <c r="E736" t="e">
        <f>VLOOKUP($D736,'[1]Counties Systems Crosswalk'!C:D,2)</f>
        <v>#N/A</v>
      </c>
      <c r="F736" t="e">
        <f>VLOOKUP($A736,[1]Intermediate!A:T,5)</f>
        <v>#N/A</v>
      </c>
      <c r="G736" s="8" t="e">
        <f>VLOOKUP($A736,[1]Intermediate!A:T,10)</f>
        <v>#N/A</v>
      </c>
      <c r="H736" s="8" t="e">
        <f>VLOOKUP($A736,[1]Intermediate!A:T,10)*[1]Intermediate!Q736/100</f>
        <v>#N/A</v>
      </c>
      <c r="I736" s="8" t="e">
        <f>VLOOKUP($A736,[1]Intermediate!A:T,10)*[1]Intermediate!R736/100</f>
        <v>#N/A</v>
      </c>
      <c r="J736" s="8" t="e">
        <f>VLOOKUP($A736,[1]Intermediate!A:T,10)*[1]Intermediate!S736/100</f>
        <v>#N/A</v>
      </c>
      <c r="K736" t="str">
        <f t="shared" si="44"/>
        <v/>
      </c>
      <c r="L736" s="9" t="e">
        <f>VLOOKUP($A736,[1]Intermediate!A:T,2)</f>
        <v>#N/A</v>
      </c>
      <c r="M736" t="e">
        <f t="shared" si="45"/>
        <v>#N/A</v>
      </c>
      <c r="N736" s="10" t="e">
        <f t="shared" si="46"/>
        <v>#N/A</v>
      </c>
      <c r="O736" s="10" t="e">
        <f t="shared" si="46"/>
        <v>#N/A</v>
      </c>
      <c r="P736" s="10" t="e">
        <f t="shared" si="46"/>
        <v>#N/A</v>
      </c>
      <c r="Q736" s="11" t="e">
        <f t="shared" si="47"/>
        <v>#N/A</v>
      </c>
    </row>
    <row r="737" spans="1:17" ht="15" hidden="1" customHeight="1" x14ac:dyDescent="0.3">
      <c r="A737" s="5">
        <f>[1]Intermediate!A737</f>
        <v>0</v>
      </c>
      <c r="B737" s="6" t="e">
        <f>VLOOKUP($D737,'[1]Counties Systems Crosswalk'!C:E,3)</f>
        <v>#N/A</v>
      </c>
      <c r="C737" s="7" t="e">
        <f>VLOOKUP($A737,[1]Intermediate!A:T,3)</f>
        <v>#N/A</v>
      </c>
      <c r="D737" s="7" t="e">
        <f>VLOOKUP($C737,[1]Claims!A:B,2,FALSE)</f>
        <v>#N/A</v>
      </c>
      <c r="E737" t="e">
        <f>VLOOKUP($D737,'[1]Counties Systems Crosswalk'!C:D,2)</f>
        <v>#N/A</v>
      </c>
      <c r="F737" t="e">
        <f>VLOOKUP($A737,[1]Intermediate!A:T,5)</f>
        <v>#N/A</v>
      </c>
      <c r="G737" s="8" t="e">
        <f>VLOOKUP($A737,[1]Intermediate!A:T,10)</f>
        <v>#N/A</v>
      </c>
      <c r="H737" s="8" t="e">
        <f>VLOOKUP($A737,[1]Intermediate!A:T,10)*[1]Intermediate!Q737/100</f>
        <v>#N/A</v>
      </c>
      <c r="I737" s="8" t="e">
        <f>VLOOKUP($A737,[1]Intermediate!A:T,10)*[1]Intermediate!R737/100</f>
        <v>#N/A</v>
      </c>
      <c r="J737" s="8" t="e">
        <f>VLOOKUP($A737,[1]Intermediate!A:T,10)*[1]Intermediate!S737/100</f>
        <v>#N/A</v>
      </c>
      <c r="K737" t="str">
        <f t="shared" si="44"/>
        <v/>
      </c>
      <c r="L737" s="9" t="e">
        <f>VLOOKUP($A737,[1]Intermediate!A:T,2)</f>
        <v>#N/A</v>
      </c>
      <c r="M737" t="e">
        <f t="shared" si="45"/>
        <v>#N/A</v>
      </c>
      <c r="N737" s="10" t="e">
        <f t="shared" si="46"/>
        <v>#N/A</v>
      </c>
      <c r="O737" s="10" t="e">
        <f t="shared" si="46"/>
        <v>#N/A</v>
      </c>
      <c r="P737" s="10" t="e">
        <f t="shared" si="46"/>
        <v>#N/A</v>
      </c>
      <c r="Q737" s="11" t="e">
        <f t="shared" si="47"/>
        <v>#N/A</v>
      </c>
    </row>
    <row r="738" spans="1:17" ht="15" hidden="1" customHeight="1" x14ac:dyDescent="0.3">
      <c r="A738" s="5">
        <f>[1]Intermediate!A738</f>
        <v>0</v>
      </c>
      <c r="B738" s="6" t="e">
        <f>VLOOKUP($D738,'[1]Counties Systems Crosswalk'!C:E,3)</f>
        <v>#N/A</v>
      </c>
      <c r="C738" s="7" t="e">
        <f>VLOOKUP($A738,[1]Intermediate!A:T,3)</f>
        <v>#N/A</v>
      </c>
      <c r="D738" s="7" t="e">
        <f>VLOOKUP($C738,[1]Claims!A:B,2,FALSE)</f>
        <v>#N/A</v>
      </c>
      <c r="E738" t="e">
        <f>VLOOKUP($D738,'[1]Counties Systems Crosswalk'!C:D,2)</f>
        <v>#N/A</v>
      </c>
      <c r="F738" t="e">
        <f>VLOOKUP($A738,[1]Intermediate!A:T,5)</f>
        <v>#N/A</v>
      </c>
      <c r="G738" s="8" t="e">
        <f>VLOOKUP($A738,[1]Intermediate!A:T,10)</f>
        <v>#N/A</v>
      </c>
      <c r="H738" s="8" t="e">
        <f>VLOOKUP($A738,[1]Intermediate!A:T,10)*[1]Intermediate!Q738/100</f>
        <v>#N/A</v>
      </c>
      <c r="I738" s="8" t="e">
        <f>VLOOKUP($A738,[1]Intermediate!A:T,10)*[1]Intermediate!R738/100</f>
        <v>#N/A</v>
      </c>
      <c r="J738" s="8" t="e">
        <f>VLOOKUP($A738,[1]Intermediate!A:T,10)*[1]Intermediate!S738/100</f>
        <v>#N/A</v>
      </c>
      <c r="K738" t="str">
        <f t="shared" si="44"/>
        <v/>
      </c>
      <c r="L738" s="9" t="e">
        <f>VLOOKUP($A738,[1]Intermediate!A:T,2)</f>
        <v>#N/A</v>
      </c>
      <c r="M738" t="e">
        <f t="shared" si="45"/>
        <v>#N/A</v>
      </c>
      <c r="N738" s="10" t="e">
        <f t="shared" si="46"/>
        <v>#N/A</v>
      </c>
      <c r="O738" s="10" t="e">
        <f t="shared" si="46"/>
        <v>#N/A</v>
      </c>
      <c r="P738" s="10" t="e">
        <f t="shared" si="46"/>
        <v>#N/A</v>
      </c>
      <c r="Q738" s="11" t="e">
        <f t="shared" si="47"/>
        <v>#N/A</v>
      </c>
    </row>
    <row r="739" spans="1:17" ht="15" hidden="1" customHeight="1" x14ac:dyDescent="0.3">
      <c r="A739" s="5">
        <f>[1]Intermediate!A739</f>
        <v>0</v>
      </c>
      <c r="B739" s="6" t="e">
        <f>VLOOKUP($D739,'[1]Counties Systems Crosswalk'!C:E,3)</f>
        <v>#N/A</v>
      </c>
      <c r="C739" s="7" t="e">
        <f>VLOOKUP($A739,[1]Intermediate!A:T,3)</f>
        <v>#N/A</v>
      </c>
      <c r="D739" s="7" t="e">
        <f>VLOOKUP($C739,[1]Claims!A:B,2,FALSE)</f>
        <v>#N/A</v>
      </c>
      <c r="E739" t="e">
        <f>VLOOKUP($D739,'[1]Counties Systems Crosswalk'!C:D,2)</f>
        <v>#N/A</v>
      </c>
      <c r="F739" t="e">
        <f>VLOOKUP($A739,[1]Intermediate!A:T,5)</f>
        <v>#N/A</v>
      </c>
      <c r="G739" s="8" t="e">
        <f>VLOOKUP($A739,[1]Intermediate!A:T,10)</f>
        <v>#N/A</v>
      </c>
      <c r="H739" s="8" t="e">
        <f>VLOOKUP($A739,[1]Intermediate!A:T,10)*[1]Intermediate!Q739/100</f>
        <v>#N/A</v>
      </c>
      <c r="I739" s="8" t="e">
        <f>VLOOKUP($A739,[1]Intermediate!A:T,10)*[1]Intermediate!R739/100</f>
        <v>#N/A</v>
      </c>
      <c r="J739" s="8" t="e">
        <f>VLOOKUP($A739,[1]Intermediate!A:T,10)*[1]Intermediate!S739/100</f>
        <v>#N/A</v>
      </c>
      <c r="K739" t="str">
        <f t="shared" si="44"/>
        <v/>
      </c>
      <c r="L739" s="9" t="e">
        <f>VLOOKUP($A739,[1]Intermediate!A:T,2)</f>
        <v>#N/A</v>
      </c>
      <c r="M739" t="e">
        <f t="shared" si="45"/>
        <v>#N/A</v>
      </c>
      <c r="N739" s="10" t="e">
        <f t="shared" si="46"/>
        <v>#N/A</v>
      </c>
      <c r="O739" s="10" t="e">
        <f t="shared" si="46"/>
        <v>#N/A</v>
      </c>
      <c r="P739" s="10" t="e">
        <f t="shared" si="46"/>
        <v>#N/A</v>
      </c>
      <c r="Q739" s="11" t="e">
        <f t="shared" si="47"/>
        <v>#N/A</v>
      </c>
    </row>
    <row r="740" spans="1:17" ht="15" hidden="1" customHeight="1" x14ac:dyDescent="0.3">
      <c r="A740" s="5">
        <f>[1]Intermediate!A740</f>
        <v>0</v>
      </c>
      <c r="B740" s="6" t="e">
        <f>VLOOKUP($D740,'[1]Counties Systems Crosswalk'!C:E,3)</f>
        <v>#N/A</v>
      </c>
      <c r="C740" s="7" t="e">
        <f>VLOOKUP($A740,[1]Intermediate!A:T,3)</f>
        <v>#N/A</v>
      </c>
      <c r="D740" s="7" t="e">
        <f>VLOOKUP($C740,[1]Claims!A:B,2,FALSE)</f>
        <v>#N/A</v>
      </c>
      <c r="E740" t="e">
        <f>VLOOKUP($D740,'[1]Counties Systems Crosswalk'!C:D,2)</f>
        <v>#N/A</v>
      </c>
      <c r="F740" t="e">
        <f>VLOOKUP($A740,[1]Intermediate!A:T,5)</f>
        <v>#N/A</v>
      </c>
      <c r="G740" s="8" t="e">
        <f>VLOOKUP($A740,[1]Intermediate!A:T,10)</f>
        <v>#N/A</v>
      </c>
      <c r="H740" s="8" t="e">
        <f>VLOOKUP($A740,[1]Intermediate!A:T,10)*[1]Intermediate!Q740/100</f>
        <v>#N/A</v>
      </c>
      <c r="I740" s="8" t="e">
        <f>VLOOKUP($A740,[1]Intermediate!A:T,10)*[1]Intermediate!R740/100</f>
        <v>#N/A</v>
      </c>
      <c r="J740" s="8" t="e">
        <f>VLOOKUP($A740,[1]Intermediate!A:T,10)*[1]Intermediate!S740/100</f>
        <v>#N/A</v>
      </c>
      <c r="K740" t="str">
        <f t="shared" si="44"/>
        <v/>
      </c>
      <c r="L740" s="9" t="e">
        <f>VLOOKUP($A740,[1]Intermediate!A:T,2)</f>
        <v>#N/A</v>
      </c>
      <c r="M740" t="e">
        <f t="shared" si="45"/>
        <v>#N/A</v>
      </c>
      <c r="N740" s="10" t="e">
        <f t="shared" si="46"/>
        <v>#N/A</v>
      </c>
      <c r="O740" s="10" t="e">
        <f t="shared" si="46"/>
        <v>#N/A</v>
      </c>
      <c r="P740" s="10" t="e">
        <f t="shared" si="46"/>
        <v>#N/A</v>
      </c>
      <c r="Q740" s="11" t="e">
        <f t="shared" si="47"/>
        <v>#N/A</v>
      </c>
    </row>
    <row r="741" spans="1:17" ht="15" hidden="1" customHeight="1" x14ac:dyDescent="0.3">
      <c r="A741" s="5">
        <f>[1]Intermediate!A741</f>
        <v>0</v>
      </c>
      <c r="B741" s="6" t="e">
        <f>VLOOKUP($D741,'[1]Counties Systems Crosswalk'!C:E,3)</f>
        <v>#N/A</v>
      </c>
      <c r="C741" s="7" t="e">
        <f>VLOOKUP($A741,[1]Intermediate!A:T,3)</f>
        <v>#N/A</v>
      </c>
      <c r="D741" s="7" t="e">
        <f>VLOOKUP($C741,[1]Claims!A:B,2,FALSE)</f>
        <v>#N/A</v>
      </c>
      <c r="E741" t="e">
        <f>VLOOKUP($D741,'[1]Counties Systems Crosswalk'!C:D,2)</f>
        <v>#N/A</v>
      </c>
      <c r="F741" t="e">
        <f>VLOOKUP($A741,[1]Intermediate!A:T,5)</f>
        <v>#N/A</v>
      </c>
      <c r="G741" s="8" t="e">
        <f>VLOOKUP($A741,[1]Intermediate!A:T,10)</f>
        <v>#N/A</v>
      </c>
      <c r="H741" s="8" t="e">
        <f>VLOOKUP($A741,[1]Intermediate!A:T,10)*[1]Intermediate!Q741/100</f>
        <v>#N/A</v>
      </c>
      <c r="I741" s="8" t="e">
        <f>VLOOKUP($A741,[1]Intermediate!A:T,10)*[1]Intermediate!R741/100</f>
        <v>#N/A</v>
      </c>
      <c r="J741" s="8" t="e">
        <f>VLOOKUP($A741,[1]Intermediate!A:T,10)*[1]Intermediate!S741/100</f>
        <v>#N/A</v>
      </c>
      <c r="K741" t="str">
        <f t="shared" si="44"/>
        <v/>
      </c>
      <c r="L741" s="9" t="e">
        <f>VLOOKUP($A741,[1]Intermediate!A:T,2)</f>
        <v>#N/A</v>
      </c>
      <c r="M741" t="e">
        <f t="shared" si="45"/>
        <v>#N/A</v>
      </c>
      <c r="N741" s="10" t="e">
        <f t="shared" si="46"/>
        <v>#N/A</v>
      </c>
      <c r="O741" s="10" t="e">
        <f t="shared" si="46"/>
        <v>#N/A</v>
      </c>
      <c r="P741" s="10" t="e">
        <f t="shared" si="46"/>
        <v>#N/A</v>
      </c>
      <c r="Q741" s="11" t="e">
        <f t="shared" si="47"/>
        <v>#N/A</v>
      </c>
    </row>
    <row r="742" spans="1:17" ht="15" hidden="1" customHeight="1" x14ac:dyDescent="0.3">
      <c r="A742" s="5">
        <f>[1]Intermediate!A742</f>
        <v>0</v>
      </c>
      <c r="B742" s="6" t="e">
        <f>VLOOKUP($D742,'[1]Counties Systems Crosswalk'!C:E,3)</f>
        <v>#N/A</v>
      </c>
      <c r="C742" s="7" t="e">
        <f>VLOOKUP($A742,[1]Intermediate!A:T,3)</f>
        <v>#N/A</v>
      </c>
      <c r="D742" s="7" t="e">
        <f>VLOOKUP($C742,[1]Claims!A:B,2,FALSE)</f>
        <v>#N/A</v>
      </c>
      <c r="E742" t="e">
        <f>VLOOKUP($D742,'[1]Counties Systems Crosswalk'!C:D,2)</f>
        <v>#N/A</v>
      </c>
      <c r="F742" t="e">
        <f>VLOOKUP($A742,[1]Intermediate!A:T,5)</f>
        <v>#N/A</v>
      </c>
      <c r="G742" s="8" t="e">
        <f>VLOOKUP($A742,[1]Intermediate!A:T,10)</f>
        <v>#N/A</v>
      </c>
      <c r="H742" s="8" t="e">
        <f>VLOOKUP($A742,[1]Intermediate!A:T,10)*[1]Intermediate!Q742/100</f>
        <v>#N/A</v>
      </c>
      <c r="I742" s="8" t="e">
        <f>VLOOKUP($A742,[1]Intermediate!A:T,10)*[1]Intermediate!R742/100</f>
        <v>#N/A</v>
      </c>
      <c r="J742" s="8" t="e">
        <f>VLOOKUP($A742,[1]Intermediate!A:T,10)*[1]Intermediate!S742/100</f>
        <v>#N/A</v>
      </c>
      <c r="K742" t="str">
        <f t="shared" si="44"/>
        <v/>
      </c>
      <c r="L742" s="9" t="e">
        <f>VLOOKUP($A742,[1]Intermediate!A:T,2)</f>
        <v>#N/A</v>
      </c>
      <c r="M742" t="e">
        <f t="shared" si="45"/>
        <v>#N/A</v>
      </c>
      <c r="N742" s="10" t="e">
        <f t="shared" si="46"/>
        <v>#N/A</v>
      </c>
      <c r="O742" s="10" t="e">
        <f t="shared" si="46"/>
        <v>#N/A</v>
      </c>
      <c r="P742" s="10" t="e">
        <f t="shared" si="46"/>
        <v>#N/A</v>
      </c>
      <c r="Q742" s="11" t="e">
        <f t="shared" si="47"/>
        <v>#N/A</v>
      </c>
    </row>
    <row r="743" spans="1:17" ht="15" hidden="1" customHeight="1" x14ac:dyDescent="0.3">
      <c r="A743" s="5">
        <f>[1]Intermediate!A743</f>
        <v>0</v>
      </c>
      <c r="B743" s="6" t="e">
        <f>VLOOKUP($D743,'[1]Counties Systems Crosswalk'!C:E,3)</f>
        <v>#N/A</v>
      </c>
      <c r="C743" s="7" t="e">
        <f>VLOOKUP($A743,[1]Intermediate!A:T,3)</f>
        <v>#N/A</v>
      </c>
      <c r="D743" s="7" t="e">
        <f>VLOOKUP($C743,[1]Claims!A:B,2,FALSE)</f>
        <v>#N/A</v>
      </c>
      <c r="E743" t="e">
        <f>VLOOKUP($D743,'[1]Counties Systems Crosswalk'!C:D,2)</f>
        <v>#N/A</v>
      </c>
      <c r="F743" t="e">
        <f>VLOOKUP($A743,[1]Intermediate!A:T,5)</f>
        <v>#N/A</v>
      </c>
      <c r="G743" s="8" t="e">
        <f>VLOOKUP($A743,[1]Intermediate!A:T,10)</f>
        <v>#N/A</v>
      </c>
      <c r="H743" s="8" t="e">
        <f>VLOOKUP($A743,[1]Intermediate!A:T,10)*[1]Intermediate!Q743/100</f>
        <v>#N/A</v>
      </c>
      <c r="I743" s="8" t="e">
        <f>VLOOKUP($A743,[1]Intermediate!A:T,10)*[1]Intermediate!R743/100</f>
        <v>#N/A</v>
      </c>
      <c r="J743" s="8" t="e">
        <f>VLOOKUP($A743,[1]Intermediate!A:T,10)*[1]Intermediate!S743/100</f>
        <v>#N/A</v>
      </c>
      <c r="K743" t="str">
        <f t="shared" si="44"/>
        <v/>
      </c>
      <c r="L743" s="9" t="e">
        <f>VLOOKUP($A743,[1]Intermediate!A:T,2)</f>
        <v>#N/A</v>
      </c>
      <c r="M743" t="e">
        <f t="shared" si="45"/>
        <v>#N/A</v>
      </c>
      <c r="N743" s="10" t="e">
        <f t="shared" si="46"/>
        <v>#N/A</v>
      </c>
      <c r="O743" s="10" t="e">
        <f t="shared" si="46"/>
        <v>#N/A</v>
      </c>
      <c r="P743" s="10" t="e">
        <f t="shared" si="46"/>
        <v>#N/A</v>
      </c>
      <c r="Q743" s="11" t="e">
        <f t="shared" si="47"/>
        <v>#N/A</v>
      </c>
    </row>
    <row r="744" spans="1:17" ht="15" hidden="1" customHeight="1" x14ac:dyDescent="0.3">
      <c r="A744" s="5">
        <f>[1]Intermediate!A744</f>
        <v>0</v>
      </c>
      <c r="B744" s="6" t="e">
        <f>VLOOKUP($D744,'[1]Counties Systems Crosswalk'!C:E,3)</f>
        <v>#N/A</v>
      </c>
      <c r="C744" s="7" t="e">
        <f>VLOOKUP($A744,[1]Intermediate!A:T,3)</f>
        <v>#N/A</v>
      </c>
      <c r="D744" s="7" t="e">
        <f>VLOOKUP($C744,[1]Claims!A:B,2,FALSE)</f>
        <v>#N/A</v>
      </c>
      <c r="E744" t="e">
        <f>VLOOKUP($D744,'[1]Counties Systems Crosswalk'!C:D,2)</f>
        <v>#N/A</v>
      </c>
      <c r="F744" t="e">
        <f>VLOOKUP($A744,[1]Intermediate!A:T,5)</f>
        <v>#N/A</v>
      </c>
      <c r="G744" s="8" t="e">
        <f>VLOOKUP($A744,[1]Intermediate!A:T,10)</f>
        <v>#N/A</v>
      </c>
      <c r="H744" s="8" t="e">
        <f>VLOOKUP($A744,[1]Intermediate!A:T,10)*[1]Intermediate!Q744/100</f>
        <v>#N/A</v>
      </c>
      <c r="I744" s="8" t="e">
        <f>VLOOKUP($A744,[1]Intermediate!A:T,10)*[1]Intermediate!R744/100</f>
        <v>#N/A</v>
      </c>
      <c r="J744" s="8" t="e">
        <f>VLOOKUP($A744,[1]Intermediate!A:T,10)*[1]Intermediate!S744/100</f>
        <v>#N/A</v>
      </c>
      <c r="K744" t="str">
        <f t="shared" si="44"/>
        <v/>
      </c>
      <c r="L744" s="9" t="e">
        <f>VLOOKUP($A744,[1]Intermediate!A:T,2)</f>
        <v>#N/A</v>
      </c>
      <c r="M744" t="e">
        <f t="shared" si="45"/>
        <v>#N/A</v>
      </c>
      <c r="N744" s="10" t="e">
        <f t="shared" si="46"/>
        <v>#N/A</v>
      </c>
      <c r="O744" s="10" t="e">
        <f t="shared" si="46"/>
        <v>#N/A</v>
      </c>
      <c r="P744" s="10" t="e">
        <f t="shared" si="46"/>
        <v>#N/A</v>
      </c>
      <c r="Q744" s="11" t="e">
        <f t="shared" si="47"/>
        <v>#N/A</v>
      </c>
    </row>
    <row r="745" spans="1:17" ht="15" hidden="1" customHeight="1" x14ac:dyDescent="0.3">
      <c r="A745" s="5">
        <f>[1]Intermediate!A745</f>
        <v>0</v>
      </c>
      <c r="B745" s="6" t="e">
        <f>VLOOKUP($D745,'[1]Counties Systems Crosswalk'!C:E,3)</f>
        <v>#N/A</v>
      </c>
      <c r="C745" s="7" t="e">
        <f>VLOOKUP($A745,[1]Intermediate!A:T,3)</f>
        <v>#N/A</v>
      </c>
      <c r="D745" s="7" t="e">
        <f>VLOOKUP($C745,[1]Claims!A:B,2,FALSE)</f>
        <v>#N/A</v>
      </c>
      <c r="E745" t="e">
        <f>VLOOKUP($D745,'[1]Counties Systems Crosswalk'!C:D,2)</f>
        <v>#N/A</v>
      </c>
      <c r="F745" t="e">
        <f>VLOOKUP($A745,[1]Intermediate!A:T,5)</f>
        <v>#N/A</v>
      </c>
      <c r="G745" s="8" t="e">
        <f>VLOOKUP($A745,[1]Intermediate!A:T,10)</f>
        <v>#N/A</v>
      </c>
      <c r="H745" s="8" t="e">
        <f>VLOOKUP($A745,[1]Intermediate!A:T,10)*[1]Intermediate!Q745/100</f>
        <v>#N/A</v>
      </c>
      <c r="I745" s="8" t="e">
        <f>VLOOKUP($A745,[1]Intermediate!A:T,10)*[1]Intermediate!R745/100</f>
        <v>#N/A</v>
      </c>
      <c r="J745" s="8" t="e">
        <f>VLOOKUP($A745,[1]Intermediate!A:T,10)*[1]Intermediate!S745/100</f>
        <v>#N/A</v>
      </c>
      <c r="K745" t="str">
        <f t="shared" si="44"/>
        <v/>
      </c>
      <c r="L745" s="9" t="e">
        <f>VLOOKUP($A745,[1]Intermediate!A:T,2)</f>
        <v>#N/A</v>
      </c>
      <c r="M745" t="e">
        <f t="shared" si="45"/>
        <v>#N/A</v>
      </c>
      <c r="N745" s="10" t="e">
        <f t="shared" si="46"/>
        <v>#N/A</v>
      </c>
      <c r="O745" s="10" t="e">
        <f t="shared" si="46"/>
        <v>#N/A</v>
      </c>
      <c r="P745" s="10" t="e">
        <f t="shared" si="46"/>
        <v>#N/A</v>
      </c>
      <c r="Q745" s="11" t="e">
        <f t="shared" si="47"/>
        <v>#N/A</v>
      </c>
    </row>
    <row r="746" spans="1:17" ht="15" hidden="1" customHeight="1" x14ac:dyDescent="0.3">
      <c r="A746" s="5">
        <f>[1]Intermediate!A746</f>
        <v>0</v>
      </c>
      <c r="B746" s="6" t="e">
        <f>VLOOKUP($D746,'[1]Counties Systems Crosswalk'!C:E,3)</f>
        <v>#N/A</v>
      </c>
      <c r="C746" s="7" t="e">
        <f>VLOOKUP($A746,[1]Intermediate!A:T,3)</f>
        <v>#N/A</v>
      </c>
      <c r="D746" s="7" t="e">
        <f>VLOOKUP($C746,[1]Claims!A:B,2,FALSE)</f>
        <v>#N/A</v>
      </c>
      <c r="E746" t="e">
        <f>VLOOKUP($D746,'[1]Counties Systems Crosswalk'!C:D,2)</f>
        <v>#N/A</v>
      </c>
      <c r="F746" t="e">
        <f>VLOOKUP($A746,[1]Intermediate!A:T,5)</f>
        <v>#N/A</v>
      </c>
      <c r="G746" s="8" t="e">
        <f>VLOOKUP($A746,[1]Intermediate!A:T,10)</f>
        <v>#N/A</v>
      </c>
      <c r="H746" s="8" t="e">
        <f>VLOOKUP($A746,[1]Intermediate!A:T,10)*[1]Intermediate!Q746/100</f>
        <v>#N/A</v>
      </c>
      <c r="I746" s="8" t="e">
        <f>VLOOKUP($A746,[1]Intermediate!A:T,10)*[1]Intermediate!R746/100</f>
        <v>#N/A</v>
      </c>
      <c r="J746" s="8" t="e">
        <f>VLOOKUP($A746,[1]Intermediate!A:T,10)*[1]Intermediate!S746/100</f>
        <v>#N/A</v>
      </c>
      <c r="K746" t="str">
        <f t="shared" si="44"/>
        <v/>
      </c>
      <c r="L746" s="9" t="e">
        <f>VLOOKUP($A746,[1]Intermediate!A:T,2)</f>
        <v>#N/A</v>
      </c>
      <c r="M746" t="e">
        <f t="shared" si="45"/>
        <v>#N/A</v>
      </c>
      <c r="N746" s="10" t="e">
        <f t="shared" si="46"/>
        <v>#N/A</v>
      </c>
      <c r="O746" s="10" t="e">
        <f t="shared" si="46"/>
        <v>#N/A</v>
      </c>
      <c r="P746" s="10" t="e">
        <f t="shared" si="46"/>
        <v>#N/A</v>
      </c>
      <c r="Q746" s="11" t="e">
        <f t="shared" si="47"/>
        <v>#N/A</v>
      </c>
    </row>
    <row r="747" spans="1:17" ht="15" hidden="1" customHeight="1" x14ac:dyDescent="0.3">
      <c r="A747" s="5">
        <f>[1]Intermediate!A747</f>
        <v>0</v>
      </c>
      <c r="B747" s="6" t="e">
        <f>VLOOKUP($D747,'[1]Counties Systems Crosswalk'!C:E,3)</f>
        <v>#N/A</v>
      </c>
      <c r="C747" s="7" t="e">
        <f>VLOOKUP($A747,[1]Intermediate!A:T,3)</f>
        <v>#N/A</v>
      </c>
      <c r="D747" s="7" t="e">
        <f>VLOOKUP($C747,[1]Claims!A:B,2,FALSE)</f>
        <v>#N/A</v>
      </c>
      <c r="E747" t="e">
        <f>VLOOKUP($D747,'[1]Counties Systems Crosswalk'!C:D,2)</f>
        <v>#N/A</v>
      </c>
      <c r="F747" t="e">
        <f>VLOOKUP($A747,[1]Intermediate!A:T,5)</f>
        <v>#N/A</v>
      </c>
      <c r="G747" s="8" t="e">
        <f>VLOOKUP($A747,[1]Intermediate!A:T,10)</f>
        <v>#N/A</v>
      </c>
      <c r="H747" s="8" t="e">
        <f>VLOOKUP($A747,[1]Intermediate!A:T,10)*[1]Intermediate!Q747/100</f>
        <v>#N/A</v>
      </c>
      <c r="I747" s="8" t="e">
        <f>VLOOKUP($A747,[1]Intermediate!A:T,10)*[1]Intermediate!R747/100</f>
        <v>#N/A</v>
      </c>
      <c r="J747" s="8" t="e">
        <f>VLOOKUP($A747,[1]Intermediate!A:T,10)*[1]Intermediate!S747/100</f>
        <v>#N/A</v>
      </c>
      <c r="K747" t="str">
        <f t="shared" si="44"/>
        <v/>
      </c>
      <c r="L747" s="9" t="e">
        <f>VLOOKUP($A747,[1]Intermediate!A:T,2)</f>
        <v>#N/A</v>
      </c>
      <c r="M747" t="e">
        <f t="shared" si="45"/>
        <v>#N/A</v>
      </c>
      <c r="N747" s="10" t="e">
        <f t="shared" si="46"/>
        <v>#N/A</v>
      </c>
      <c r="O747" s="10" t="e">
        <f t="shared" si="46"/>
        <v>#N/A</v>
      </c>
      <c r="P747" s="10" t="e">
        <f t="shared" si="46"/>
        <v>#N/A</v>
      </c>
      <c r="Q747" s="11" t="e">
        <f t="shared" si="47"/>
        <v>#N/A</v>
      </c>
    </row>
    <row r="748" spans="1:17" ht="15" hidden="1" customHeight="1" x14ac:dyDescent="0.3">
      <c r="A748" s="5">
        <f>[1]Intermediate!A748</f>
        <v>0</v>
      </c>
      <c r="B748" s="6" t="e">
        <f>VLOOKUP($D748,'[1]Counties Systems Crosswalk'!C:E,3)</f>
        <v>#N/A</v>
      </c>
      <c r="C748" s="7" t="e">
        <f>VLOOKUP($A748,[1]Intermediate!A:T,3)</f>
        <v>#N/A</v>
      </c>
      <c r="D748" s="7" t="e">
        <f>VLOOKUP($C748,[1]Claims!A:B,2,FALSE)</f>
        <v>#N/A</v>
      </c>
      <c r="E748" t="e">
        <f>VLOOKUP($D748,'[1]Counties Systems Crosswalk'!C:D,2)</f>
        <v>#N/A</v>
      </c>
      <c r="F748" t="e">
        <f>VLOOKUP($A748,[1]Intermediate!A:T,5)</f>
        <v>#N/A</v>
      </c>
      <c r="G748" s="8" t="e">
        <f>VLOOKUP($A748,[1]Intermediate!A:T,10)</f>
        <v>#N/A</v>
      </c>
      <c r="H748" s="8" t="e">
        <f>VLOOKUP($A748,[1]Intermediate!A:T,10)*[1]Intermediate!Q748/100</f>
        <v>#N/A</v>
      </c>
      <c r="I748" s="8" t="e">
        <f>VLOOKUP($A748,[1]Intermediate!A:T,10)*[1]Intermediate!R748/100</f>
        <v>#N/A</v>
      </c>
      <c r="J748" s="8" t="e">
        <f>VLOOKUP($A748,[1]Intermediate!A:T,10)*[1]Intermediate!S748/100</f>
        <v>#N/A</v>
      </c>
      <c r="K748" t="str">
        <f t="shared" si="44"/>
        <v/>
      </c>
      <c r="L748" s="9" t="e">
        <f>VLOOKUP($A748,[1]Intermediate!A:T,2)</f>
        <v>#N/A</v>
      </c>
      <c r="M748" t="e">
        <f t="shared" si="45"/>
        <v>#N/A</v>
      </c>
      <c r="N748" s="10" t="e">
        <f t="shared" si="46"/>
        <v>#N/A</v>
      </c>
      <c r="O748" s="10" t="e">
        <f t="shared" si="46"/>
        <v>#N/A</v>
      </c>
      <c r="P748" s="10" t="e">
        <f t="shared" si="46"/>
        <v>#N/A</v>
      </c>
      <c r="Q748" s="11" t="e">
        <f t="shared" si="47"/>
        <v>#N/A</v>
      </c>
    </row>
    <row r="749" spans="1:17" ht="15" hidden="1" customHeight="1" x14ac:dyDescent="0.3">
      <c r="A749" s="5">
        <f>[1]Intermediate!A749</f>
        <v>0</v>
      </c>
      <c r="B749" s="6" t="e">
        <f>VLOOKUP($D749,'[1]Counties Systems Crosswalk'!C:E,3)</f>
        <v>#N/A</v>
      </c>
      <c r="C749" s="7" t="e">
        <f>VLOOKUP($A749,[1]Intermediate!A:T,3)</f>
        <v>#N/A</v>
      </c>
      <c r="D749" s="7" t="e">
        <f>VLOOKUP($C749,[1]Claims!A:B,2,FALSE)</f>
        <v>#N/A</v>
      </c>
      <c r="E749" t="e">
        <f>VLOOKUP($D749,'[1]Counties Systems Crosswalk'!C:D,2)</f>
        <v>#N/A</v>
      </c>
      <c r="F749" t="e">
        <f>VLOOKUP($A749,[1]Intermediate!A:T,5)</f>
        <v>#N/A</v>
      </c>
      <c r="G749" s="8" t="e">
        <f>VLOOKUP($A749,[1]Intermediate!A:T,10)</f>
        <v>#N/A</v>
      </c>
      <c r="H749" s="8" t="e">
        <f>VLOOKUP($A749,[1]Intermediate!A:T,10)*[1]Intermediate!Q749/100</f>
        <v>#N/A</v>
      </c>
      <c r="I749" s="8" t="e">
        <f>VLOOKUP($A749,[1]Intermediate!A:T,10)*[1]Intermediate!R749/100</f>
        <v>#N/A</v>
      </c>
      <c r="J749" s="8" t="e">
        <f>VLOOKUP($A749,[1]Intermediate!A:T,10)*[1]Intermediate!S749/100</f>
        <v>#N/A</v>
      </c>
      <c r="K749" t="str">
        <f t="shared" si="44"/>
        <v/>
      </c>
      <c r="L749" s="9" t="e">
        <f>VLOOKUP($A749,[1]Intermediate!A:T,2)</f>
        <v>#N/A</v>
      </c>
      <c r="M749" t="e">
        <f t="shared" si="45"/>
        <v>#N/A</v>
      </c>
      <c r="N749" s="10" t="e">
        <f t="shared" si="46"/>
        <v>#N/A</v>
      </c>
      <c r="O749" s="10" t="e">
        <f t="shared" si="46"/>
        <v>#N/A</v>
      </c>
      <c r="P749" s="10" t="e">
        <f t="shared" si="46"/>
        <v>#N/A</v>
      </c>
      <c r="Q749" s="11" t="e">
        <f t="shared" si="47"/>
        <v>#N/A</v>
      </c>
    </row>
    <row r="750" spans="1:17" ht="15" hidden="1" customHeight="1" x14ac:dyDescent="0.3">
      <c r="A750" s="5">
        <f>[1]Intermediate!A750</f>
        <v>0</v>
      </c>
      <c r="B750" s="6" t="e">
        <f>VLOOKUP($D750,'[1]Counties Systems Crosswalk'!C:E,3)</f>
        <v>#N/A</v>
      </c>
      <c r="C750" s="7" t="e">
        <f>VLOOKUP($A750,[1]Intermediate!A:T,3)</f>
        <v>#N/A</v>
      </c>
      <c r="D750" s="7" t="e">
        <f>VLOOKUP($C750,[1]Claims!A:B,2,FALSE)</f>
        <v>#N/A</v>
      </c>
      <c r="E750" t="e">
        <f>VLOOKUP($D750,'[1]Counties Systems Crosswalk'!C:D,2)</f>
        <v>#N/A</v>
      </c>
      <c r="F750" t="e">
        <f>VLOOKUP($A750,[1]Intermediate!A:T,5)</f>
        <v>#N/A</v>
      </c>
      <c r="G750" s="8" t="e">
        <f>VLOOKUP($A750,[1]Intermediate!A:T,10)</f>
        <v>#N/A</v>
      </c>
      <c r="H750" s="8" t="e">
        <f>VLOOKUP($A750,[1]Intermediate!A:T,10)*[1]Intermediate!Q750/100</f>
        <v>#N/A</v>
      </c>
      <c r="I750" s="8" t="e">
        <f>VLOOKUP($A750,[1]Intermediate!A:T,10)*[1]Intermediate!R750/100</f>
        <v>#N/A</v>
      </c>
      <c r="J750" s="8" t="e">
        <f>VLOOKUP($A750,[1]Intermediate!A:T,10)*[1]Intermediate!S750/100</f>
        <v>#N/A</v>
      </c>
      <c r="K750" t="str">
        <f t="shared" si="44"/>
        <v/>
      </c>
      <c r="L750" s="9" t="e">
        <f>VLOOKUP($A750,[1]Intermediate!A:T,2)</f>
        <v>#N/A</v>
      </c>
      <c r="M750" t="e">
        <f t="shared" si="45"/>
        <v>#N/A</v>
      </c>
      <c r="N750" s="10" t="e">
        <f t="shared" si="46"/>
        <v>#N/A</v>
      </c>
      <c r="O750" s="10" t="e">
        <f t="shared" si="46"/>
        <v>#N/A</v>
      </c>
      <c r="P750" s="10" t="e">
        <f t="shared" si="46"/>
        <v>#N/A</v>
      </c>
      <c r="Q750" s="11" t="e">
        <f t="shared" si="47"/>
        <v>#N/A</v>
      </c>
    </row>
    <row r="751" spans="1:17" ht="15" hidden="1" customHeight="1" x14ac:dyDescent="0.3">
      <c r="A751" s="5">
        <f>[1]Intermediate!A751</f>
        <v>0</v>
      </c>
      <c r="B751" s="6" t="e">
        <f>VLOOKUP($D751,'[1]Counties Systems Crosswalk'!C:E,3)</f>
        <v>#N/A</v>
      </c>
      <c r="C751" s="7" t="e">
        <f>VLOOKUP($A751,[1]Intermediate!A:T,3)</f>
        <v>#N/A</v>
      </c>
      <c r="D751" s="7" t="e">
        <f>VLOOKUP($C751,[1]Claims!A:B,2,FALSE)</f>
        <v>#N/A</v>
      </c>
      <c r="E751" t="e">
        <f>VLOOKUP($D751,'[1]Counties Systems Crosswalk'!C:D,2)</f>
        <v>#N/A</v>
      </c>
      <c r="F751" t="e">
        <f>VLOOKUP($A751,[1]Intermediate!A:T,5)</f>
        <v>#N/A</v>
      </c>
      <c r="G751" s="8" t="e">
        <f>VLOOKUP($A751,[1]Intermediate!A:T,10)</f>
        <v>#N/A</v>
      </c>
      <c r="H751" s="8" t="e">
        <f>VLOOKUP($A751,[1]Intermediate!A:T,10)*[1]Intermediate!Q751/100</f>
        <v>#N/A</v>
      </c>
      <c r="I751" s="8" t="e">
        <f>VLOOKUP($A751,[1]Intermediate!A:T,10)*[1]Intermediate!R751/100</f>
        <v>#N/A</v>
      </c>
      <c r="J751" s="8" t="e">
        <f>VLOOKUP($A751,[1]Intermediate!A:T,10)*[1]Intermediate!S751/100</f>
        <v>#N/A</v>
      </c>
      <c r="K751" t="str">
        <f t="shared" si="44"/>
        <v/>
      </c>
      <c r="L751" s="9" t="e">
        <f>VLOOKUP($A751,[1]Intermediate!A:T,2)</f>
        <v>#N/A</v>
      </c>
      <c r="M751" t="e">
        <f t="shared" si="45"/>
        <v>#N/A</v>
      </c>
      <c r="N751" s="10" t="e">
        <f t="shared" si="46"/>
        <v>#N/A</v>
      </c>
      <c r="O751" s="10" t="e">
        <f t="shared" si="46"/>
        <v>#N/A</v>
      </c>
      <c r="P751" s="10" t="e">
        <f t="shared" si="46"/>
        <v>#N/A</v>
      </c>
      <c r="Q751" s="11" t="e">
        <f t="shared" si="47"/>
        <v>#N/A</v>
      </c>
    </row>
    <row r="752" spans="1:17" ht="15" hidden="1" customHeight="1" x14ac:dyDescent="0.3">
      <c r="A752" s="5">
        <f>[1]Intermediate!A752</f>
        <v>0</v>
      </c>
      <c r="B752" s="6" t="e">
        <f>VLOOKUP($D752,'[1]Counties Systems Crosswalk'!C:E,3)</f>
        <v>#N/A</v>
      </c>
      <c r="C752" s="7" t="e">
        <f>VLOOKUP($A752,[1]Intermediate!A:T,3)</f>
        <v>#N/A</v>
      </c>
      <c r="D752" s="7" t="e">
        <f>VLOOKUP($C752,[1]Claims!A:B,2,FALSE)</f>
        <v>#N/A</v>
      </c>
      <c r="E752" t="e">
        <f>VLOOKUP($D752,'[1]Counties Systems Crosswalk'!C:D,2)</f>
        <v>#N/A</v>
      </c>
      <c r="F752" t="e">
        <f>VLOOKUP($A752,[1]Intermediate!A:T,5)</f>
        <v>#N/A</v>
      </c>
      <c r="G752" s="8" t="e">
        <f>VLOOKUP($A752,[1]Intermediate!A:T,10)</f>
        <v>#N/A</v>
      </c>
      <c r="H752" s="8" t="e">
        <f>VLOOKUP($A752,[1]Intermediate!A:T,10)*[1]Intermediate!Q752/100</f>
        <v>#N/A</v>
      </c>
      <c r="I752" s="8" t="e">
        <f>VLOOKUP($A752,[1]Intermediate!A:T,10)*[1]Intermediate!R752/100</f>
        <v>#N/A</v>
      </c>
      <c r="J752" s="8" t="e">
        <f>VLOOKUP($A752,[1]Intermediate!A:T,10)*[1]Intermediate!S752/100</f>
        <v>#N/A</v>
      </c>
      <c r="K752" t="str">
        <f t="shared" si="44"/>
        <v/>
      </c>
      <c r="L752" s="9" t="e">
        <f>VLOOKUP($A752,[1]Intermediate!A:T,2)</f>
        <v>#N/A</v>
      </c>
      <c r="M752" t="e">
        <f t="shared" si="45"/>
        <v>#N/A</v>
      </c>
      <c r="N752" s="10" t="e">
        <f t="shared" si="46"/>
        <v>#N/A</v>
      </c>
      <c r="O752" s="10" t="e">
        <f t="shared" si="46"/>
        <v>#N/A</v>
      </c>
      <c r="P752" s="10" t="e">
        <f t="shared" si="46"/>
        <v>#N/A</v>
      </c>
      <c r="Q752" s="11" t="e">
        <f t="shared" si="47"/>
        <v>#N/A</v>
      </c>
    </row>
    <row r="753" spans="1:17" ht="15" hidden="1" customHeight="1" x14ac:dyDescent="0.3">
      <c r="A753" s="5">
        <f>[1]Intermediate!A753</f>
        <v>0</v>
      </c>
      <c r="B753" s="6" t="e">
        <f>VLOOKUP($D753,'[1]Counties Systems Crosswalk'!C:E,3)</f>
        <v>#N/A</v>
      </c>
      <c r="C753" s="7" t="e">
        <f>VLOOKUP($A753,[1]Intermediate!A:T,3)</f>
        <v>#N/A</v>
      </c>
      <c r="D753" s="7" t="e">
        <f>VLOOKUP($C753,[1]Claims!A:B,2,FALSE)</f>
        <v>#N/A</v>
      </c>
      <c r="E753" t="e">
        <f>VLOOKUP($D753,'[1]Counties Systems Crosswalk'!C:D,2)</f>
        <v>#N/A</v>
      </c>
      <c r="F753" t="e">
        <f>VLOOKUP($A753,[1]Intermediate!A:T,5)</f>
        <v>#N/A</v>
      </c>
      <c r="G753" s="8" t="e">
        <f>VLOOKUP($A753,[1]Intermediate!A:T,10)</f>
        <v>#N/A</v>
      </c>
      <c r="H753" s="8" t="e">
        <f>VLOOKUP($A753,[1]Intermediate!A:T,10)*[1]Intermediate!Q753/100</f>
        <v>#N/A</v>
      </c>
      <c r="I753" s="8" t="e">
        <f>VLOOKUP($A753,[1]Intermediate!A:T,10)*[1]Intermediate!R753/100</f>
        <v>#N/A</v>
      </c>
      <c r="J753" s="8" t="e">
        <f>VLOOKUP($A753,[1]Intermediate!A:T,10)*[1]Intermediate!S753/100</f>
        <v>#N/A</v>
      </c>
      <c r="K753" t="str">
        <f t="shared" si="44"/>
        <v/>
      </c>
      <c r="L753" s="9" t="e">
        <f>VLOOKUP($A753,[1]Intermediate!A:T,2)</f>
        <v>#N/A</v>
      </c>
      <c r="M753" t="e">
        <f t="shared" si="45"/>
        <v>#N/A</v>
      </c>
      <c r="N753" s="10" t="e">
        <f t="shared" si="46"/>
        <v>#N/A</v>
      </c>
      <c r="O753" s="10" t="e">
        <f t="shared" si="46"/>
        <v>#N/A</v>
      </c>
      <c r="P753" s="10" t="e">
        <f t="shared" si="46"/>
        <v>#N/A</v>
      </c>
      <c r="Q753" s="11" t="e">
        <f t="shared" si="47"/>
        <v>#N/A</v>
      </c>
    </row>
    <row r="754" spans="1:17" ht="15" hidden="1" customHeight="1" x14ac:dyDescent="0.3">
      <c r="A754" s="5">
        <f>[1]Intermediate!A754</f>
        <v>0</v>
      </c>
      <c r="B754" s="6" t="e">
        <f>VLOOKUP($D754,'[1]Counties Systems Crosswalk'!C:E,3)</f>
        <v>#N/A</v>
      </c>
      <c r="C754" s="7" t="e">
        <f>VLOOKUP($A754,[1]Intermediate!A:T,3)</f>
        <v>#N/A</v>
      </c>
      <c r="D754" s="7" t="e">
        <f>VLOOKUP($C754,[1]Claims!A:B,2,FALSE)</f>
        <v>#N/A</v>
      </c>
      <c r="E754" t="e">
        <f>VLOOKUP($D754,'[1]Counties Systems Crosswalk'!C:D,2)</f>
        <v>#N/A</v>
      </c>
      <c r="F754" t="e">
        <f>VLOOKUP($A754,[1]Intermediate!A:T,5)</f>
        <v>#N/A</v>
      </c>
      <c r="G754" s="8" t="e">
        <f>VLOOKUP($A754,[1]Intermediate!A:T,10)</f>
        <v>#N/A</v>
      </c>
      <c r="H754" s="8" t="e">
        <f>VLOOKUP($A754,[1]Intermediate!A:T,10)*[1]Intermediate!Q754/100</f>
        <v>#N/A</v>
      </c>
      <c r="I754" s="8" t="e">
        <f>VLOOKUP($A754,[1]Intermediate!A:T,10)*[1]Intermediate!R754/100</f>
        <v>#N/A</v>
      </c>
      <c r="J754" s="8" t="e">
        <f>VLOOKUP($A754,[1]Intermediate!A:T,10)*[1]Intermediate!S754/100</f>
        <v>#N/A</v>
      </c>
      <c r="K754" t="str">
        <f t="shared" si="44"/>
        <v/>
      </c>
      <c r="L754" s="9" t="e">
        <f>VLOOKUP($A754,[1]Intermediate!A:T,2)</f>
        <v>#N/A</v>
      </c>
      <c r="M754" t="e">
        <f t="shared" si="45"/>
        <v>#N/A</v>
      </c>
      <c r="N754" s="10" t="e">
        <f t="shared" si="46"/>
        <v>#N/A</v>
      </c>
      <c r="O754" s="10" t="e">
        <f t="shared" si="46"/>
        <v>#N/A</v>
      </c>
      <c r="P754" s="10" t="e">
        <f t="shared" si="46"/>
        <v>#N/A</v>
      </c>
      <c r="Q754" s="11" t="e">
        <f t="shared" si="47"/>
        <v>#N/A</v>
      </c>
    </row>
    <row r="755" spans="1:17" ht="15" hidden="1" customHeight="1" x14ac:dyDescent="0.3">
      <c r="A755" s="5">
        <f>[1]Intermediate!A755</f>
        <v>0</v>
      </c>
      <c r="B755" s="6" t="e">
        <f>VLOOKUP($D755,'[1]Counties Systems Crosswalk'!C:E,3)</f>
        <v>#N/A</v>
      </c>
      <c r="C755" s="7" t="e">
        <f>VLOOKUP($A755,[1]Intermediate!A:T,3)</f>
        <v>#N/A</v>
      </c>
      <c r="D755" s="7" t="e">
        <f>VLOOKUP($C755,[1]Claims!A:B,2,FALSE)</f>
        <v>#N/A</v>
      </c>
      <c r="E755" t="e">
        <f>VLOOKUP($D755,'[1]Counties Systems Crosswalk'!C:D,2)</f>
        <v>#N/A</v>
      </c>
      <c r="F755" t="e">
        <f>VLOOKUP($A755,[1]Intermediate!A:T,5)</f>
        <v>#N/A</v>
      </c>
      <c r="G755" s="8" t="e">
        <f>VLOOKUP($A755,[1]Intermediate!A:T,10)</f>
        <v>#N/A</v>
      </c>
      <c r="H755" s="8" t="e">
        <f>VLOOKUP($A755,[1]Intermediate!A:T,10)*[1]Intermediate!Q755/100</f>
        <v>#N/A</v>
      </c>
      <c r="I755" s="8" t="e">
        <f>VLOOKUP($A755,[1]Intermediate!A:T,10)*[1]Intermediate!R755/100</f>
        <v>#N/A</v>
      </c>
      <c r="J755" s="8" t="e">
        <f>VLOOKUP($A755,[1]Intermediate!A:T,10)*[1]Intermediate!S755/100</f>
        <v>#N/A</v>
      </c>
      <c r="K755" t="str">
        <f t="shared" si="44"/>
        <v/>
      </c>
      <c r="L755" s="9" t="e">
        <f>VLOOKUP($A755,[1]Intermediate!A:T,2)</f>
        <v>#N/A</v>
      </c>
      <c r="M755" t="e">
        <f t="shared" si="45"/>
        <v>#N/A</v>
      </c>
      <c r="N755" s="10" t="e">
        <f t="shared" si="46"/>
        <v>#N/A</v>
      </c>
      <c r="O755" s="10" t="e">
        <f t="shared" si="46"/>
        <v>#N/A</v>
      </c>
      <c r="P755" s="10" t="e">
        <f t="shared" si="46"/>
        <v>#N/A</v>
      </c>
      <c r="Q755" s="11" t="e">
        <f t="shared" si="47"/>
        <v>#N/A</v>
      </c>
    </row>
    <row r="756" spans="1:17" ht="15" hidden="1" customHeight="1" x14ac:dyDescent="0.3">
      <c r="A756" s="5">
        <f>[1]Intermediate!A756</f>
        <v>0</v>
      </c>
      <c r="B756" s="6" t="e">
        <f>VLOOKUP($D756,'[1]Counties Systems Crosswalk'!C:E,3)</f>
        <v>#N/A</v>
      </c>
      <c r="C756" s="7" t="e">
        <f>VLOOKUP($A756,[1]Intermediate!A:T,3)</f>
        <v>#N/A</v>
      </c>
      <c r="D756" s="7" t="e">
        <f>VLOOKUP($C756,[1]Claims!A:B,2,FALSE)</f>
        <v>#N/A</v>
      </c>
      <c r="E756" t="e">
        <f>VLOOKUP($D756,'[1]Counties Systems Crosswalk'!C:D,2)</f>
        <v>#N/A</v>
      </c>
      <c r="F756" t="e">
        <f>VLOOKUP($A756,[1]Intermediate!A:T,5)</f>
        <v>#N/A</v>
      </c>
      <c r="G756" s="8" t="e">
        <f>VLOOKUP($A756,[1]Intermediate!A:T,10)</f>
        <v>#N/A</v>
      </c>
      <c r="H756" s="8" t="e">
        <f>VLOOKUP($A756,[1]Intermediate!A:T,10)*[1]Intermediate!Q756/100</f>
        <v>#N/A</v>
      </c>
      <c r="I756" s="8" t="e">
        <f>VLOOKUP($A756,[1]Intermediate!A:T,10)*[1]Intermediate!R756/100</f>
        <v>#N/A</v>
      </c>
      <c r="J756" s="8" t="e">
        <f>VLOOKUP($A756,[1]Intermediate!A:T,10)*[1]Intermediate!S756/100</f>
        <v>#N/A</v>
      </c>
      <c r="K756" t="str">
        <f t="shared" si="44"/>
        <v/>
      </c>
      <c r="L756" s="9" t="e">
        <f>VLOOKUP($A756,[1]Intermediate!A:T,2)</f>
        <v>#N/A</v>
      </c>
      <c r="M756" t="e">
        <f t="shared" si="45"/>
        <v>#N/A</v>
      </c>
      <c r="N756" s="10" t="e">
        <f t="shared" si="46"/>
        <v>#N/A</v>
      </c>
      <c r="O756" s="10" t="e">
        <f t="shared" si="46"/>
        <v>#N/A</v>
      </c>
      <c r="P756" s="10" t="e">
        <f t="shared" si="46"/>
        <v>#N/A</v>
      </c>
      <c r="Q756" s="11" t="e">
        <f t="shared" si="47"/>
        <v>#N/A</v>
      </c>
    </row>
    <row r="757" spans="1:17" ht="15" hidden="1" customHeight="1" x14ac:dyDescent="0.3">
      <c r="A757" s="5">
        <f>[1]Intermediate!A757</f>
        <v>0</v>
      </c>
      <c r="B757" s="6" t="e">
        <f>VLOOKUP($D757,'[1]Counties Systems Crosswalk'!C:E,3)</f>
        <v>#N/A</v>
      </c>
      <c r="C757" s="7" t="e">
        <f>VLOOKUP($A757,[1]Intermediate!A:T,3)</f>
        <v>#N/A</v>
      </c>
      <c r="D757" s="7" t="e">
        <f>VLOOKUP($C757,[1]Claims!A:B,2,FALSE)</f>
        <v>#N/A</v>
      </c>
      <c r="E757" t="e">
        <f>VLOOKUP($D757,'[1]Counties Systems Crosswalk'!C:D,2)</f>
        <v>#N/A</v>
      </c>
      <c r="F757" t="e">
        <f>VLOOKUP($A757,[1]Intermediate!A:T,5)</f>
        <v>#N/A</v>
      </c>
      <c r="G757" s="8" t="e">
        <f>VLOOKUP($A757,[1]Intermediate!A:T,10)</f>
        <v>#N/A</v>
      </c>
      <c r="H757" s="8" t="e">
        <f>VLOOKUP($A757,[1]Intermediate!A:T,10)*[1]Intermediate!Q757/100</f>
        <v>#N/A</v>
      </c>
      <c r="I757" s="8" t="e">
        <f>VLOOKUP($A757,[1]Intermediate!A:T,10)*[1]Intermediate!R757/100</f>
        <v>#N/A</v>
      </c>
      <c r="J757" s="8" t="e">
        <f>VLOOKUP($A757,[1]Intermediate!A:T,10)*[1]Intermediate!S757/100</f>
        <v>#N/A</v>
      </c>
      <c r="K757" t="str">
        <f t="shared" si="44"/>
        <v/>
      </c>
      <c r="L757" s="9" t="e">
        <f>VLOOKUP($A757,[1]Intermediate!A:T,2)</f>
        <v>#N/A</v>
      </c>
      <c r="M757" t="e">
        <f t="shared" si="45"/>
        <v>#N/A</v>
      </c>
      <c r="N757" s="10" t="e">
        <f t="shared" si="46"/>
        <v>#N/A</v>
      </c>
      <c r="O757" s="10" t="e">
        <f t="shared" si="46"/>
        <v>#N/A</v>
      </c>
      <c r="P757" s="10" t="e">
        <f t="shared" si="46"/>
        <v>#N/A</v>
      </c>
      <c r="Q757" s="11" t="e">
        <f t="shared" si="47"/>
        <v>#N/A</v>
      </c>
    </row>
    <row r="758" spans="1:17" ht="15" hidden="1" customHeight="1" x14ac:dyDescent="0.3">
      <c r="A758" s="5">
        <f>[1]Intermediate!A758</f>
        <v>0</v>
      </c>
      <c r="B758" s="6" t="e">
        <f>VLOOKUP($D758,'[1]Counties Systems Crosswalk'!C:E,3)</f>
        <v>#N/A</v>
      </c>
      <c r="C758" s="7" t="e">
        <f>VLOOKUP($A758,[1]Intermediate!A:T,3)</f>
        <v>#N/A</v>
      </c>
      <c r="D758" s="7" t="e">
        <f>VLOOKUP($C758,[1]Claims!A:B,2,FALSE)</f>
        <v>#N/A</v>
      </c>
      <c r="E758" t="e">
        <f>VLOOKUP($D758,'[1]Counties Systems Crosswalk'!C:D,2)</f>
        <v>#N/A</v>
      </c>
      <c r="F758" t="e">
        <f>VLOOKUP($A758,[1]Intermediate!A:T,5)</f>
        <v>#N/A</v>
      </c>
      <c r="G758" s="8" t="e">
        <f>VLOOKUP($A758,[1]Intermediate!A:T,10)</f>
        <v>#N/A</v>
      </c>
      <c r="H758" s="8" t="e">
        <f>VLOOKUP($A758,[1]Intermediate!A:T,10)*[1]Intermediate!Q758/100</f>
        <v>#N/A</v>
      </c>
      <c r="I758" s="8" t="e">
        <f>VLOOKUP($A758,[1]Intermediate!A:T,10)*[1]Intermediate!R758/100</f>
        <v>#N/A</v>
      </c>
      <c r="J758" s="8" t="e">
        <f>VLOOKUP($A758,[1]Intermediate!A:T,10)*[1]Intermediate!S758/100</f>
        <v>#N/A</v>
      </c>
      <c r="K758" t="str">
        <f t="shared" si="44"/>
        <v/>
      </c>
      <c r="L758" s="9" t="e">
        <f>VLOOKUP($A758,[1]Intermediate!A:T,2)</f>
        <v>#N/A</v>
      </c>
      <c r="M758" t="e">
        <f t="shared" si="45"/>
        <v>#N/A</v>
      </c>
      <c r="N758" s="10" t="e">
        <f t="shared" si="46"/>
        <v>#N/A</v>
      </c>
      <c r="O758" s="10" t="e">
        <f t="shared" si="46"/>
        <v>#N/A</v>
      </c>
      <c r="P758" s="10" t="e">
        <f t="shared" si="46"/>
        <v>#N/A</v>
      </c>
      <c r="Q758" s="11" t="e">
        <f t="shared" si="47"/>
        <v>#N/A</v>
      </c>
    </row>
    <row r="759" spans="1:17" ht="15" hidden="1" customHeight="1" x14ac:dyDescent="0.3">
      <c r="A759" s="5">
        <f>[1]Intermediate!A759</f>
        <v>0</v>
      </c>
      <c r="B759" s="6" t="e">
        <f>VLOOKUP($D759,'[1]Counties Systems Crosswalk'!C:E,3)</f>
        <v>#N/A</v>
      </c>
      <c r="C759" s="7" t="e">
        <f>VLOOKUP($A759,[1]Intermediate!A:T,3)</f>
        <v>#N/A</v>
      </c>
      <c r="D759" s="7" t="e">
        <f>VLOOKUP($C759,[1]Claims!A:B,2,FALSE)</f>
        <v>#N/A</v>
      </c>
      <c r="E759" t="e">
        <f>VLOOKUP($D759,'[1]Counties Systems Crosswalk'!C:D,2)</f>
        <v>#N/A</v>
      </c>
      <c r="F759" t="e">
        <f>VLOOKUP($A759,[1]Intermediate!A:T,5)</f>
        <v>#N/A</v>
      </c>
      <c r="G759" s="8" t="e">
        <f>VLOOKUP($A759,[1]Intermediate!A:T,10)</f>
        <v>#N/A</v>
      </c>
      <c r="H759" s="8" t="e">
        <f>VLOOKUP($A759,[1]Intermediate!A:T,10)*[1]Intermediate!Q759/100</f>
        <v>#N/A</v>
      </c>
      <c r="I759" s="8" t="e">
        <f>VLOOKUP($A759,[1]Intermediate!A:T,10)*[1]Intermediate!R759/100</f>
        <v>#N/A</v>
      </c>
      <c r="J759" s="8" t="e">
        <f>VLOOKUP($A759,[1]Intermediate!A:T,10)*[1]Intermediate!S759/100</f>
        <v>#N/A</v>
      </c>
      <c r="K759" t="str">
        <f t="shared" si="44"/>
        <v/>
      </c>
      <c r="L759" s="9" t="e">
        <f>VLOOKUP($A759,[1]Intermediate!A:T,2)</f>
        <v>#N/A</v>
      </c>
      <c r="M759" t="e">
        <f t="shared" si="45"/>
        <v>#N/A</v>
      </c>
      <c r="N759" s="10" t="e">
        <f t="shared" si="46"/>
        <v>#N/A</v>
      </c>
      <c r="O759" s="10" t="e">
        <f t="shared" si="46"/>
        <v>#N/A</v>
      </c>
      <c r="P759" s="10" t="e">
        <f t="shared" si="46"/>
        <v>#N/A</v>
      </c>
      <c r="Q759" s="11" t="e">
        <f t="shared" si="47"/>
        <v>#N/A</v>
      </c>
    </row>
    <row r="760" spans="1:17" ht="15" hidden="1" customHeight="1" x14ac:dyDescent="0.3">
      <c r="A760" s="5">
        <f>[1]Intermediate!A760</f>
        <v>0</v>
      </c>
      <c r="B760" s="6" t="e">
        <f>VLOOKUP($D760,'[1]Counties Systems Crosswalk'!C:E,3)</f>
        <v>#N/A</v>
      </c>
      <c r="C760" s="7" t="e">
        <f>VLOOKUP($A760,[1]Intermediate!A:T,3)</f>
        <v>#N/A</v>
      </c>
      <c r="D760" s="7" t="e">
        <f>VLOOKUP($C760,[1]Claims!A:B,2,FALSE)</f>
        <v>#N/A</v>
      </c>
      <c r="E760" t="e">
        <f>VLOOKUP($D760,'[1]Counties Systems Crosswalk'!C:D,2)</f>
        <v>#N/A</v>
      </c>
      <c r="F760" t="e">
        <f>VLOOKUP($A760,[1]Intermediate!A:T,5)</f>
        <v>#N/A</v>
      </c>
      <c r="G760" s="8" t="e">
        <f>VLOOKUP($A760,[1]Intermediate!A:T,10)</f>
        <v>#N/A</v>
      </c>
      <c r="H760" s="8" t="e">
        <f>VLOOKUP($A760,[1]Intermediate!A:T,10)*[1]Intermediate!Q760/100</f>
        <v>#N/A</v>
      </c>
      <c r="I760" s="8" t="e">
        <f>VLOOKUP($A760,[1]Intermediate!A:T,10)*[1]Intermediate!R760/100</f>
        <v>#N/A</v>
      </c>
      <c r="J760" s="8" t="e">
        <f>VLOOKUP($A760,[1]Intermediate!A:T,10)*[1]Intermediate!S760/100</f>
        <v>#N/A</v>
      </c>
      <c r="K760" t="str">
        <f t="shared" si="44"/>
        <v/>
      </c>
      <c r="L760" s="9" t="e">
        <f>VLOOKUP($A760,[1]Intermediate!A:T,2)</f>
        <v>#N/A</v>
      </c>
      <c r="M760" t="e">
        <f t="shared" si="45"/>
        <v>#N/A</v>
      </c>
      <c r="N760" s="10" t="e">
        <f t="shared" si="46"/>
        <v>#N/A</v>
      </c>
      <c r="O760" s="10" t="e">
        <f t="shared" si="46"/>
        <v>#N/A</v>
      </c>
      <c r="P760" s="10" t="e">
        <f t="shared" si="46"/>
        <v>#N/A</v>
      </c>
      <c r="Q760" s="11" t="e">
        <f t="shared" si="47"/>
        <v>#N/A</v>
      </c>
    </row>
    <row r="761" spans="1:17" ht="15" hidden="1" customHeight="1" x14ac:dyDescent="0.3">
      <c r="A761" s="5">
        <f>[1]Intermediate!A761</f>
        <v>0</v>
      </c>
      <c r="B761" s="6" t="e">
        <f>VLOOKUP($D761,'[1]Counties Systems Crosswalk'!C:E,3)</f>
        <v>#N/A</v>
      </c>
      <c r="C761" s="7" t="e">
        <f>VLOOKUP($A761,[1]Intermediate!A:T,3)</f>
        <v>#N/A</v>
      </c>
      <c r="D761" s="7" t="e">
        <f>VLOOKUP($C761,[1]Claims!A:B,2,FALSE)</f>
        <v>#N/A</v>
      </c>
      <c r="E761" t="e">
        <f>VLOOKUP($D761,'[1]Counties Systems Crosswalk'!C:D,2)</f>
        <v>#N/A</v>
      </c>
      <c r="F761" t="e">
        <f>VLOOKUP($A761,[1]Intermediate!A:T,5)</f>
        <v>#N/A</v>
      </c>
      <c r="G761" s="8" t="e">
        <f>VLOOKUP($A761,[1]Intermediate!A:T,10)</f>
        <v>#N/A</v>
      </c>
      <c r="H761" s="8" t="e">
        <f>VLOOKUP($A761,[1]Intermediate!A:T,10)*[1]Intermediate!Q761/100</f>
        <v>#N/A</v>
      </c>
      <c r="I761" s="8" t="e">
        <f>VLOOKUP($A761,[1]Intermediate!A:T,10)*[1]Intermediate!R761/100</f>
        <v>#N/A</v>
      </c>
      <c r="J761" s="8" t="e">
        <f>VLOOKUP($A761,[1]Intermediate!A:T,10)*[1]Intermediate!S761/100</f>
        <v>#N/A</v>
      </c>
      <c r="K761" t="str">
        <f t="shared" si="44"/>
        <v/>
      </c>
      <c r="L761" s="9" t="e">
        <f>VLOOKUP($A761,[1]Intermediate!A:T,2)</f>
        <v>#N/A</v>
      </c>
      <c r="M761" t="e">
        <f t="shared" si="45"/>
        <v>#N/A</v>
      </c>
      <c r="N761" s="10" t="e">
        <f t="shared" si="46"/>
        <v>#N/A</v>
      </c>
      <c r="O761" s="10" t="e">
        <f t="shared" si="46"/>
        <v>#N/A</v>
      </c>
      <c r="P761" s="10" t="e">
        <f t="shared" si="46"/>
        <v>#N/A</v>
      </c>
      <c r="Q761" s="11" t="e">
        <f t="shared" si="47"/>
        <v>#N/A</v>
      </c>
    </row>
    <row r="762" spans="1:17" ht="15" hidden="1" customHeight="1" x14ac:dyDescent="0.3">
      <c r="A762" s="5">
        <f>[1]Intermediate!A762</f>
        <v>0</v>
      </c>
      <c r="B762" s="6" t="e">
        <f>VLOOKUP($D762,'[1]Counties Systems Crosswalk'!C:E,3)</f>
        <v>#N/A</v>
      </c>
      <c r="C762" s="7" t="e">
        <f>VLOOKUP($A762,[1]Intermediate!A:T,3)</f>
        <v>#N/A</v>
      </c>
      <c r="D762" s="7" t="e">
        <f>VLOOKUP($C762,[1]Claims!A:B,2,FALSE)</f>
        <v>#N/A</v>
      </c>
      <c r="E762" t="e">
        <f>VLOOKUP($D762,'[1]Counties Systems Crosswalk'!C:D,2)</f>
        <v>#N/A</v>
      </c>
      <c r="F762" t="e">
        <f>VLOOKUP($A762,[1]Intermediate!A:T,5)</f>
        <v>#N/A</v>
      </c>
      <c r="G762" s="8" t="e">
        <f>VLOOKUP($A762,[1]Intermediate!A:T,10)</f>
        <v>#N/A</v>
      </c>
      <c r="H762" s="8" t="e">
        <f>VLOOKUP($A762,[1]Intermediate!A:T,10)*[1]Intermediate!Q762/100</f>
        <v>#N/A</v>
      </c>
      <c r="I762" s="8" t="e">
        <f>VLOOKUP($A762,[1]Intermediate!A:T,10)*[1]Intermediate!R762/100</f>
        <v>#N/A</v>
      </c>
      <c r="J762" s="8" t="e">
        <f>VLOOKUP($A762,[1]Intermediate!A:T,10)*[1]Intermediate!S762/100</f>
        <v>#N/A</v>
      </c>
      <c r="K762" t="str">
        <f t="shared" si="44"/>
        <v/>
      </c>
      <c r="L762" s="9" t="e">
        <f>VLOOKUP($A762,[1]Intermediate!A:T,2)</f>
        <v>#N/A</v>
      </c>
      <c r="M762" t="e">
        <f t="shared" si="45"/>
        <v>#N/A</v>
      </c>
      <c r="N762" s="10" t="e">
        <f t="shared" si="46"/>
        <v>#N/A</v>
      </c>
      <c r="O762" s="10" t="e">
        <f t="shared" si="46"/>
        <v>#N/A</v>
      </c>
      <c r="P762" s="10" t="e">
        <f t="shared" si="46"/>
        <v>#N/A</v>
      </c>
      <c r="Q762" s="11" t="e">
        <f t="shared" si="47"/>
        <v>#N/A</v>
      </c>
    </row>
    <row r="763" spans="1:17" ht="15" hidden="1" customHeight="1" x14ac:dyDescent="0.3">
      <c r="A763" s="5">
        <f>[1]Intermediate!A763</f>
        <v>0</v>
      </c>
      <c r="B763" s="6" t="e">
        <f>VLOOKUP($D763,'[1]Counties Systems Crosswalk'!C:E,3)</f>
        <v>#N/A</v>
      </c>
      <c r="C763" s="7" t="e">
        <f>VLOOKUP($A763,[1]Intermediate!A:T,3)</f>
        <v>#N/A</v>
      </c>
      <c r="D763" s="7" t="e">
        <f>VLOOKUP($C763,[1]Claims!A:B,2,FALSE)</f>
        <v>#N/A</v>
      </c>
      <c r="E763" t="e">
        <f>VLOOKUP($D763,'[1]Counties Systems Crosswalk'!C:D,2)</f>
        <v>#N/A</v>
      </c>
      <c r="F763" t="e">
        <f>VLOOKUP($A763,[1]Intermediate!A:T,5)</f>
        <v>#N/A</v>
      </c>
      <c r="G763" s="8" t="e">
        <f>VLOOKUP($A763,[1]Intermediate!A:T,10)</f>
        <v>#N/A</v>
      </c>
      <c r="H763" s="8" t="e">
        <f>VLOOKUP($A763,[1]Intermediate!A:T,10)*[1]Intermediate!Q763/100</f>
        <v>#N/A</v>
      </c>
      <c r="I763" s="8" t="e">
        <f>VLOOKUP($A763,[1]Intermediate!A:T,10)*[1]Intermediate!R763/100</f>
        <v>#N/A</v>
      </c>
      <c r="J763" s="8" t="e">
        <f>VLOOKUP($A763,[1]Intermediate!A:T,10)*[1]Intermediate!S763/100</f>
        <v>#N/A</v>
      </c>
      <c r="K763" t="str">
        <f t="shared" si="44"/>
        <v/>
      </c>
      <c r="L763" s="9" t="e">
        <f>VLOOKUP($A763,[1]Intermediate!A:T,2)</f>
        <v>#N/A</v>
      </c>
      <c r="M763" t="e">
        <f t="shared" si="45"/>
        <v>#N/A</v>
      </c>
      <c r="N763" s="10" t="e">
        <f t="shared" si="46"/>
        <v>#N/A</v>
      </c>
      <c r="O763" s="10" t="e">
        <f t="shared" si="46"/>
        <v>#N/A</v>
      </c>
      <c r="P763" s="10" t="e">
        <f t="shared" si="46"/>
        <v>#N/A</v>
      </c>
      <c r="Q763" s="11" t="e">
        <f t="shared" si="47"/>
        <v>#N/A</v>
      </c>
    </row>
    <row r="764" spans="1:17" ht="15" hidden="1" customHeight="1" x14ac:dyDescent="0.3">
      <c r="A764" s="5">
        <f>[1]Intermediate!A764</f>
        <v>0</v>
      </c>
      <c r="B764" s="6" t="e">
        <f>VLOOKUP($D764,'[1]Counties Systems Crosswalk'!C:E,3)</f>
        <v>#N/A</v>
      </c>
      <c r="C764" s="7" t="e">
        <f>VLOOKUP($A764,[1]Intermediate!A:T,3)</f>
        <v>#N/A</v>
      </c>
      <c r="D764" s="7" t="e">
        <f>VLOOKUP($C764,[1]Claims!A:B,2,FALSE)</f>
        <v>#N/A</v>
      </c>
      <c r="E764" t="e">
        <f>VLOOKUP($D764,'[1]Counties Systems Crosswalk'!C:D,2)</f>
        <v>#N/A</v>
      </c>
      <c r="F764" t="e">
        <f>VLOOKUP($A764,[1]Intermediate!A:T,5)</f>
        <v>#N/A</v>
      </c>
      <c r="G764" s="8" t="e">
        <f>VLOOKUP($A764,[1]Intermediate!A:T,10)</f>
        <v>#N/A</v>
      </c>
      <c r="H764" s="8" t="e">
        <f>VLOOKUP($A764,[1]Intermediate!A:T,10)*[1]Intermediate!Q764/100</f>
        <v>#N/A</v>
      </c>
      <c r="I764" s="8" t="e">
        <f>VLOOKUP($A764,[1]Intermediate!A:T,10)*[1]Intermediate!R764/100</f>
        <v>#N/A</v>
      </c>
      <c r="J764" s="8" t="e">
        <f>VLOOKUP($A764,[1]Intermediate!A:T,10)*[1]Intermediate!S764/100</f>
        <v>#N/A</v>
      </c>
      <c r="K764" t="str">
        <f t="shared" si="44"/>
        <v/>
      </c>
      <c r="L764" s="9" t="e">
        <f>VLOOKUP($A764,[1]Intermediate!A:T,2)</f>
        <v>#N/A</v>
      </c>
      <c r="M764" t="e">
        <f t="shared" si="45"/>
        <v>#N/A</v>
      </c>
      <c r="N764" s="10" t="e">
        <f t="shared" si="46"/>
        <v>#N/A</v>
      </c>
      <c r="O764" s="10" t="e">
        <f t="shared" si="46"/>
        <v>#N/A</v>
      </c>
      <c r="P764" s="10" t="e">
        <f t="shared" si="46"/>
        <v>#N/A</v>
      </c>
      <c r="Q764" s="11" t="e">
        <f t="shared" si="47"/>
        <v>#N/A</v>
      </c>
    </row>
    <row r="765" spans="1:17" ht="15" hidden="1" customHeight="1" x14ac:dyDescent="0.3">
      <c r="A765" s="5">
        <f>[1]Intermediate!A765</f>
        <v>0</v>
      </c>
      <c r="B765" s="6" t="e">
        <f>VLOOKUP($D765,'[1]Counties Systems Crosswalk'!C:E,3)</f>
        <v>#N/A</v>
      </c>
      <c r="C765" s="7" t="e">
        <f>VLOOKUP($A765,[1]Intermediate!A:T,3)</f>
        <v>#N/A</v>
      </c>
      <c r="D765" s="7" t="e">
        <f>VLOOKUP($C765,[1]Claims!A:B,2,FALSE)</f>
        <v>#N/A</v>
      </c>
      <c r="E765" t="e">
        <f>VLOOKUP($D765,'[1]Counties Systems Crosswalk'!C:D,2)</f>
        <v>#N/A</v>
      </c>
      <c r="F765" t="e">
        <f>VLOOKUP($A765,[1]Intermediate!A:T,5)</f>
        <v>#N/A</v>
      </c>
      <c r="G765" s="8" t="e">
        <f>VLOOKUP($A765,[1]Intermediate!A:T,10)</f>
        <v>#N/A</v>
      </c>
      <c r="H765" s="8" t="e">
        <f>VLOOKUP($A765,[1]Intermediate!A:T,10)*[1]Intermediate!Q765/100</f>
        <v>#N/A</v>
      </c>
      <c r="I765" s="8" t="e">
        <f>VLOOKUP($A765,[1]Intermediate!A:T,10)*[1]Intermediate!R765/100</f>
        <v>#N/A</v>
      </c>
      <c r="J765" s="8" t="e">
        <f>VLOOKUP($A765,[1]Intermediate!A:T,10)*[1]Intermediate!S765/100</f>
        <v>#N/A</v>
      </c>
      <c r="K765" t="str">
        <f t="shared" si="44"/>
        <v/>
      </c>
      <c r="L765" s="9" t="e">
        <f>VLOOKUP($A765,[1]Intermediate!A:T,2)</f>
        <v>#N/A</v>
      </c>
      <c r="M765" t="e">
        <f t="shared" si="45"/>
        <v>#N/A</v>
      </c>
      <c r="N765" s="10" t="e">
        <f t="shared" si="46"/>
        <v>#N/A</v>
      </c>
      <c r="O765" s="10" t="e">
        <f t="shared" si="46"/>
        <v>#N/A</v>
      </c>
      <c r="P765" s="10" t="e">
        <f t="shared" si="46"/>
        <v>#N/A</v>
      </c>
      <c r="Q765" s="11" t="e">
        <f t="shared" si="47"/>
        <v>#N/A</v>
      </c>
    </row>
    <row r="766" spans="1:17" ht="15" hidden="1" customHeight="1" x14ac:dyDescent="0.3">
      <c r="A766" s="5">
        <f>[1]Intermediate!A766</f>
        <v>0</v>
      </c>
      <c r="B766" s="6" t="e">
        <f>VLOOKUP($D766,'[1]Counties Systems Crosswalk'!C:E,3)</f>
        <v>#N/A</v>
      </c>
      <c r="C766" s="7" t="e">
        <f>VLOOKUP($A766,[1]Intermediate!A:T,3)</f>
        <v>#N/A</v>
      </c>
      <c r="D766" s="7" t="e">
        <f>VLOOKUP($C766,[1]Claims!A:B,2,FALSE)</f>
        <v>#N/A</v>
      </c>
      <c r="E766" t="e">
        <f>VLOOKUP($D766,'[1]Counties Systems Crosswalk'!C:D,2)</f>
        <v>#N/A</v>
      </c>
      <c r="F766" t="e">
        <f>VLOOKUP($A766,[1]Intermediate!A:T,5)</f>
        <v>#N/A</v>
      </c>
      <c r="G766" s="8" t="e">
        <f>VLOOKUP($A766,[1]Intermediate!A:T,10)</f>
        <v>#N/A</v>
      </c>
      <c r="H766" s="8" t="e">
        <f>VLOOKUP($A766,[1]Intermediate!A:T,10)*[1]Intermediate!Q766/100</f>
        <v>#N/A</v>
      </c>
      <c r="I766" s="8" t="e">
        <f>VLOOKUP($A766,[1]Intermediate!A:T,10)*[1]Intermediate!R766/100</f>
        <v>#N/A</v>
      </c>
      <c r="J766" s="8" t="e">
        <f>VLOOKUP($A766,[1]Intermediate!A:T,10)*[1]Intermediate!S766/100</f>
        <v>#N/A</v>
      </c>
      <c r="K766" t="str">
        <f t="shared" si="44"/>
        <v/>
      </c>
      <c r="L766" s="9" t="e">
        <f>VLOOKUP($A766,[1]Intermediate!A:T,2)</f>
        <v>#N/A</v>
      </c>
      <c r="M766" t="e">
        <f t="shared" si="45"/>
        <v>#N/A</v>
      </c>
      <c r="N766" s="10" t="e">
        <f t="shared" si="46"/>
        <v>#N/A</v>
      </c>
      <c r="O766" s="10" t="e">
        <f t="shared" si="46"/>
        <v>#N/A</v>
      </c>
      <c r="P766" s="10" t="e">
        <f t="shared" si="46"/>
        <v>#N/A</v>
      </c>
      <c r="Q766" s="11" t="e">
        <f t="shared" si="47"/>
        <v>#N/A</v>
      </c>
    </row>
    <row r="767" spans="1:17" ht="15" hidden="1" customHeight="1" x14ac:dyDescent="0.3">
      <c r="A767" s="5">
        <f>[1]Intermediate!A767</f>
        <v>0</v>
      </c>
      <c r="B767" s="6" t="e">
        <f>VLOOKUP($D767,'[1]Counties Systems Crosswalk'!C:E,3)</f>
        <v>#N/A</v>
      </c>
      <c r="C767" s="7" t="e">
        <f>VLOOKUP($A767,[1]Intermediate!A:T,3)</f>
        <v>#N/A</v>
      </c>
      <c r="D767" s="7" t="e">
        <f>VLOOKUP($C767,[1]Claims!A:B,2,FALSE)</f>
        <v>#N/A</v>
      </c>
      <c r="E767" t="e">
        <f>VLOOKUP($D767,'[1]Counties Systems Crosswalk'!C:D,2)</f>
        <v>#N/A</v>
      </c>
      <c r="F767" t="e">
        <f>VLOOKUP($A767,[1]Intermediate!A:T,5)</f>
        <v>#N/A</v>
      </c>
      <c r="G767" s="8" t="e">
        <f>VLOOKUP($A767,[1]Intermediate!A:T,10)</f>
        <v>#N/A</v>
      </c>
      <c r="H767" s="8" t="e">
        <f>VLOOKUP($A767,[1]Intermediate!A:T,10)*[1]Intermediate!Q767/100</f>
        <v>#N/A</v>
      </c>
      <c r="I767" s="8" t="e">
        <f>VLOOKUP($A767,[1]Intermediate!A:T,10)*[1]Intermediate!R767/100</f>
        <v>#N/A</v>
      </c>
      <c r="J767" s="8" t="e">
        <f>VLOOKUP($A767,[1]Intermediate!A:T,10)*[1]Intermediate!S767/100</f>
        <v>#N/A</v>
      </c>
      <c r="K767" t="str">
        <f t="shared" si="44"/>
        <v/>
      </c>
      <c r="L767" s="9" t="e">
        <f>VLOOKUP($A767,[1]Intermediate!A:T,2)</f>
        <v>#N/A</v>
      </c>
      <c r="M767" t="e">
        <f t="shared" si="45"/>
        <v>#N/A</v>
      </c>
      <c r="N767" s="10" t="e">
        <f t="shared" si="46"/>
        <v>#N/A</v>
      </c>
      <c r="O767" s="10" t="e">
        <f t="shared" si="46"/>
        <v>#N/A</v>
      </c>
      <c r="P767" s="10" t="e">
        <f t="shared" si="46"/>
        <v>#N/A</v>
      </c>
      <c r="Q767" s="11" t="e">
        <f t="shared" si="47"/>
        <v>#N/A</v>
      </c>
    </row>
    <row r="768" spans="1:17" ht="15" hidden="1" customHeight="1" x14ac:dyDescent="0.3">
      <c r="A768" s="5">
        <f>[1]Intermediate!A768</f>
        <v>0</v>
      </c>
      <c r="B768" s="6" t="e">
        <f>VLOOKUP($D768,'[1]Counties Systems Crosswalk'!C:E,3)</f>
        <v>#N/A</v>
      </c>
      <c r="C768" s="7" t="e">
        <f>VLOOKUP($A768,[1]Intermediate!A:T,3)</f>
        <v>#N/A</v>
      </c>
      <c r="D768" s="7" t="e">
        <f>VLOOKUP($C768,[1]Claims!A:B,2,FALSE)</f>
        <v>#N/A</v>
      </c>
      <c r="E768" t="e">
        <f>VLOOKUP($D768,'[1]Counties Systems Crosswalk'!C:D,2)</f>
        <v>#N/A</v>
      </c>
      <c r="F768" t="e">
        <f>VLOOKUP($A768,[1]Intermediate!A:T,5)</f>
        <v>#N/A</v>
      </c>
      <c r="G768" s="8" t="e">
        <f>VLOOKUP($A768,[1]Intermediate!A:T,10)</f>
        <v>#N/A</v>
      </c>
      <c r="H768" s="8" t="e">
        <f>VLOOKUP($A768,[1]Intermediate!A:T,10)*[1]Intermediate!Q768/100</f>
        <v>#N/A</v>
      </c>
      <c r="I768" s="8" t="e">
        <f>VLOOKUP($A768,[1]Intermediate!A:T,10)*[1]Intermediate!R768/100</f>
        <v>#N/A</v>
      </c>
      <c r="J768" s="8" t="e">
        <f>VLOOKUP($A768,[1]Intermediate!A:T,10)*[1]Intermediate!S768/100</f>
        <v>#N/A</v>
      </c>
      <c r="K768" t="str">
        <f t="shared" si="44"/>
        <v/>
      </c>
      <c r="L768" s="9" t="e">
        <f>VLOOKUP($A768,[1]Intermediate!A:T,2)</f>
        <v>#N/A</v>
      </c>
      <c r="M768" t="e">
        <f t="shared" si="45"/>
        <v>#N/A</v>
      </c>
      <c r="N768" s="10" t="e">
        <f t="shared" si="46"/>
        <v>#N/A</v>
      </c>
      <c r="O768" s="10" t="e">
        <f t="shared" si="46"/>
        <v>#N/A</v>
      </c>
      <c r="P768" s="10" t="e">
        <f t="shared" si="46"/>
        <v>#N/A</v>
      </c>
      <c r="Q768" s="11" t="e">
        <f t="shared" si="47"/>
        <v>#N/A</v>
      </c>
    </row>
    <row r="769" spans="1:17" ht="15" hidden="1" customHeight="1" x14ac:dyDescent="0.3">
      <c r="A769" s="5">
        <f>[1]Intermediate!A769</f>
        <v>0</v>
      </c>
      <c r="B769" s="6" t="e">
        <f>VLOOKUP($D769,'[1]Counties Systems Crosswalk'!C:E,3)</f>
        <v>#N/A</v>
      </c>
      <c r="C769" s="7" t="e">
        <f>VLOOKUP($A769,[1]Intermediate!A:T,3)</f>
        <v>#N/A</v>
      </c>
      <c r="D769" s="7" t="e">
        <f>VLOOKUP($C769,[1]Claims!A:B,2,FALSE)</f>
        <v>#N/A</v>
      </c>
      <c r="E769" t="e">
        <f>VLOOKUP($D769,'[1]Counties Systems Crosswalk'!C:D,2)</f>
        <v>#N/A</v>
      </c>
      <c r="F769" t="e">
        <f>VLOOKUP($A769,[1]Intermediate!A:T,5)</f>
        <v>#N/A</v>
      </c>
      <c r="G769" s="8" t="e">
        <f>VLOOKUP($A769,[1]Intermediate!A:T,10)</f>
        <v>#N/A</v>
      </c>
      <c r="H769" s="8" t="e">
        <f>VLOOKUP($A769,[1]Intermediate!A:T,10)*[1]Intermediate!Q769/100</f>
        <v>#N/A</v>
      </c>
      <c r="I769" s="8" t="e">
        <f>VLOOKUP($A769,[1]Intermediate!A:T,10)*[1]Intermediate!R769/100</f>
        <v>#N/A</v>
      </c>
      <c r="J769" s="8" t="e">
        <f>VLOOKUP($A769,[1]Intermediate!A:T,10)*[1]Intermediate!S769/100</f>
        <v>#N/A</v>
      </c>
      <c r="K769" t="str">
        <f t="shared" si="44"/>
        <v/>
      </c>
      <c r="L769" s="9" t="e">
        <f>VLOOKUP($A769,[1]Intermediate!A:T,2)</f>
        <v>#N/A</v>
      </c>
      <c r="M769" t="e">
        <f t="shared" si="45"/>
        <v>#N/A</v>
      </c>
      <c r="N769" s="10" t="e">
        <f t="shared" si="46"/>
        <v>#N/A</v>
      </c>
      <c r="O769" s="10" t="e">
        <f t="shared" si="46"/>
        <v>#N/A</v>
      </c>
      <c r="P769" s="10" t="e">
        <f t="shared" si="46"/>
        <v>#N/A</v>
      </c>
      <c r="Q769" s="11" t="e">
        <f t="shared" si="47"/>
        <v>#N/A</v>
      </c>
    </row>
    <row r="770" spans="1:17" ht="15" hidden="1" customHeight="1" x14ac:dyDescent="0.3">
      <c r="A770" s="5">
        <f>[1]Intermediate!A770</f>
        <v>0</v>
      </c>
      <c r="B770" s="6" t="e">
        <f>VLOOKUP($D770,'[1]Counties Systems Crosswalk'!C:E,3)</f>
        <v>#N/A</v>
      </c>
      <c r="C770" s="7" t="e">
        <f>VLOOKUP($A770,[1]Intermediate!A:T,3)</f>
        <v>#N/A</v>
      </c>
      <c r="D770" s="7" t="e">
        <f>VLOOKUP($C770,[1]Claims!A:B,2,FALSE)</f>
        <v>#N/A</v>
      </c>
      <c r="E770" t="e">
        <f>VLOOKUP($D770,'[1]Counties Systems Crosswalk'!C:D,2)</f>
        <v>#N/A</v>
      </c>
      <c r="F770" t="e">
        <f>VLOOKUP($A770,[1]Intermediate!A:T,5)</f>
        <v>#N/A</v>
      </c>
      <c r="G770" s="8" t="e">
        <f>VLOOKUP($A770,[1]Intermediate!A:T,10)</f>
        <v>#N/A</v>
      </c>
      <c r="H770" s="8" t="e">
        <f>VLOOKUP($A770,[1]Intermediate!A:T,10)*[1]Intermediate!Q770/100</f>
        <v>#N/A</v>
      </c>
      <c r="I770" s="8" t="e">
        <f>VLOOKUP($A770,[1]Intermediate!A:T,10)*[1]Intermediate!R770/100</f>
        <v>#N/A</v>
      </c>
      <c r="J770" s="8" t="e">
        <f>VLOOKUP($A770,[1]Intermediate!A:T,10)*[1]Intermediate!S770/100</f>
        <v>#N/A</v>
      </c>
      <c r="K770" t="str">
        <f t="shared" si="44"/>
        <v/>
      </c>
      <c r="L770" s="9" t="e">
        <f>VLOOKUP($A770,[1]Intermediate!A:T,2)</f>
        <v>#N/A</v>
      </c>
      <c r="M770" t="e">
        <f t="shared" si="45"/>
        <v>#N/A</v>
      </c>
      <c r="N770" s="10" t="e">
        <f t="shared" si="46"/>
        <v>#N/A</v>
      </c>
      <c r="O770" s="10" t="e">
        <f t="shared" si="46"/>
        <v>#N/A</v>
      </c>
      <c r="P770" s="10" t="e">
        <f t="shared" si="46"/>
        <v>#N/A</v>
      </c>
      <c r="Q770" s="11" t="e">
        <f t="shared" si="47"/>
        <v>#N/A</v>
      </c>
    </row>
    <row r="771" spans="1:17" ht="15" hidden="1" customHeight="1" x14ac:dyDescent="0.3">
      <c r="A771" s="5">
        <f>[1]Intermediate!A771</f>
        <v>0</v>
      </c>
      <c r="B771" s="6" t="e">
        <f>VLOOKUP($D771,'[1]Counties Systems Crosswalk'!C:E,3)</f>
        <v>#N/A</v>
      </c>
      <c r="C771" s="7" t="e">
        <f>VLOOKUP($A771,[1]Intermediate!A:T,3)</f>
        <v>#N/A</v>
      </c>
      <c r="D771" s="7" t="e">
        <f>VLOOKUP($C771,[1]Claims!A:B,2,FALSE)</f>
        <v>#N/A</v>
      </c>
      <c r="E771" t="e">
        <f>VLOOKUP($D771,'[1]Counties Systems Crosswalk'!C:D,2)</f>
        <v>#N/A</v>
      </c>
      <c r="F771" t="e">
        <f>VLOOKUP($A771,[1]Intermediate!A:T,5)</f>
        <v>#N/A</v>
      </c>
      <c r="G771" s="8" t="e">
        <f>VLOOKUP($A771,[1]Intermediate!A:T,10)</f>
        <v>#N/A</v>
      </c>
      <c r="H771" s="8" t="e">
        <f>VLOOKUP($A771,[1]Intermediate!A:T,10)*[1]Intermediate!Q771/100</f>
        <v>#N/A</v>
      </c>
      <c r="I771" s="8" t="e">
        <f>VLOOKUP($A771,[1]Intermediate!A:T,10)*[1]Intermediate!R771/100</f>
        <v>#N/A</v>
      </c>
      <c r="J771" s="8" t="e">
        <f>VLOOKUP($A771,[1]Intermediate!A:T,10)*[1]Intermediate!S771/100</f>
        <v>#N/A</v>
      </c>
      <c r="K771" t="str">
        <f t="shared" ref="K771:K834" si="48">IF(COUNTIF(F771, "*CAPITAL*"),"CAPITAL", IF(COUNTIF(F771, "*OPER*"),"OPERATING",""))</f>
        <v/>
      </c>
      <c r="L771" s="9" t="e">
        <f>VLOOKUP($A771,[1]Intermediate!A:T,2)</f>
        <v>#N/A</v>
      </c>
      <c r="M771" t="e">
        <f t="shared" ref="M771:M834" si="49">IF(AND(H771&gt;0,I771&gt;0),"BOTH",IF(H771&gt;0,"FEDERAL",IF(G771=0,"","STATE")))</f>
        <v>#N/A</v>
      </c>
      <c r="N771" s="10" t="e">
        <f t="shared" ref="N771:P834" si="50">H771/$G771</f>
        <v>#N/A</v>
      </c>
      <c r="O771" s="10" t="e">
        <f t="shared" si="50"/>
        <v>#N/A</v>
      </c>
      <c r="P771" s="10" t="e">
        <f t="shared" si="50"/>
        <v>#N/A</v>
      </c>
      <c r="Q771" s="11" t="e">
        <f t="shared" ref="Q771:Q834" si="51">SUM(H771:J771)</f>
        <v>#N/A</v>
      </c>
    </row>
    <row r="772" spans="1:17" ht="15" hidden="1" customHeight="1" x14ac:dyDescent="0.3">
      <c r="A772" s="5">
        <f>[1]Intermediate!A772</f>
        <v>0</v>
      </c>
      <c r="B772" s="6" t="e">
        <f>VLOOKUP($D772,'[1]Counties Systems Crosswalk'!C:E,3)</f>
        <v>#N/A</v>
      </c>
      <c r="C772" s="7" t="e">
        <f>VLOOKUP($A772,[1]Intermediate!A:T,3)</f>
        <v>#N/A</v>
      </c>
      <c r="D772" s="7" t="e">
        <f>VLOOKUP($C772,[1]Claims!A:B,2,FALSE)</f>
        <v>#N/A</v>
      </c>
      <c r="E772" t="e">
        <f>VLOOKUP($D772,'[1]Counties Systems Crosswalk'!C:D,2)</f>
        <v>#N/A</v>
      </c>
      <c r="F772" t="e">
        <f>VLOOKUP($A772,[1]Intermediate!A:T,5)</f>
        <v>#N/A</v>
      </c>
      <c r="G772" s="8" t="e">
        <f>VLOOKUP($A772,[1]Intermediate!A:T,10)</f>
        <v>#N/A</v>
      </c>
      <c r="H772" s="8" t="e">
        <f>VLOOKUP($A772,[1]Intermediate!A:T,10)*[1]Intermediate!Q772/100</f>
        <v>#N/A</v>
      </c>
      <c r="I772" s="8" t="e">
        <f>VLOOKUP($A772,[1]Intermediate!A:T,10)*[1]Intermediate!R772/100</f>
        <v>#N/A</v>
      </c>
      <c r="J772" s="8" t="e">
        <f>VLOOKUP($A772,[1]Intermediate!A:T,10)*[1]Intermediate!S772/100</f>
        <v>#N/A</v>
      </c>
      <c r="K772" t="str">
        <f t="shared" si="48"/>
        <v/>
      </c>
      <c r="L772" s="9" t="e">
        <f>VLOOKUP($A772,[1]Intermediate!A:T,2)</f>
        <v>#N/A</v>
      </c>
      <c r="M772" t="e">
        <f t="shared" si="49"/>
        <v>#N/A</v>
      </c>
      <c r="N772" s="10" t="e">
        <f t="shared" si="50"/>
        <v>#N/A</v>
      </c>
      <c r="O772" s="10" t="e">
        <f t="shared" si="50"/>
        <v>#N/A</v>
      </c>
      <c r="P772" s="10" t="e">
        <f t="shared" si="50"/>
        <v>#N/A</v>
      </c>
      <c r="Q772" s="11" t="e">
        <f t="shared" si="51"/>
        <v>#N/A</v>
      </c>
    </row>
    <row r="773" spans="1:17" ht="15" hidden="1" customHeight="1" x14ac:dyDescent="0.3">
      <c r="A773" s="5">
        <f>[1]Intermediate!A773</f>
        <v>0</v>
      </c>
      <c r="B773" s="6" t="e">
        <f>VLOOKUP($D773,'[1]Counties Systems Crosswalk'!C:E,3)</f>
        <v>#N/A</v>
      </c>
      <c r="C773" s="7" t="e">
        <f>VLOOKUP($A773,[1]Intermediate!A:T,3)</f>
        <v>#N/A</v>
      </c>
      <c r="D773" s="7" t="e">
        <f>VLOOKUP($C773,[1]Claims!A:B,2,FALSE)</f>
        <v>#N/A</v>
      </c>
      <c r="E773" t="e">
        <f>VLOOKUP($D773,'[1]Counties Systems Crosswalk'!C:D,2)</f>
        <v>#N/A</v>
      </c>
      <c r="F773" t="e">
        <f>VLOOKUP($A773,[1]Intermediate!A:T,5)</f>
        <v>#N/A</v>
      </c>
      <c r="G773" s="8" t="e">
        <f>VLOOKUP($A773,[1]Intermediate!A:T,10)</f>
        <v>#N/A</v>
      </c>
      <c r="H773" s="8" t="e">
        <f>VLOOKUP($A773,[1]Intermediate!A:T,10)*[1]Intermediate!Q773/100</f>
        <v>#N/A</v>
      </c>
      <c r="I773" s="8" t="e">
        <f>VLOOKUP($A773,[1]Intermediate!A:T,10)*[1]Intermediate!R773/100</f>
        <v>#N/A</v>
      </c>
      <c r="J773" s="8" t="e">
        <f>VLOOKUP($A773,[1]Intermediate!A:T,10)*[1]Intermediate!S773/100</f>
        <v>#N/A</v>
      </c>
      <c r="K773" t="str">
        <f t="shared" si="48"/>
        <v/>
      </c>
      <c r="L773" s="9" t="e">
        <f>VLOOKUP($A773,[1]Intermediate!A:T,2)</f>
        <v>#N/A</v>
      </c>
      <c r="M773" t="e">
        <f t="shared" si="49"/>
        <v>#N/A</v>
      </c>
      <c r="N773" s="10" t="e">
        <f t="shared" si="50"/>
        <v>#N/A</v>
      </c>
      <c r="O773" s="10" t="e">
        <f t="shared" si="50"/>
        <v>#N/A</v>
      </c>
      <c r="P773" s="10" t="e">
        <f t="shared" si="50"/>
        <v>#N/A</v>
      </c>
      <c r="Q773" s="11" t="e">
        <f t="shared" si="51"/>
        <v>#N/A</v>
      </c>
    </row>
    <row r="774" spans="1:17" ht="15" hidden="1" customHeight="1" x14ac:dyDescent="0.3">
      <c r="A774" s="5">
        <f>[1]Intermediate!A774</f>
        <v>0</v>
      </c>
      <c r="B774" s="6" t="e">
        <f>VLOOKUP($D774,'[1]Counties Systems Crosswalk'!C:E,3)</f>
        <v>#N/A</v>
      </c>
      <c r="C774" s="7" t="e">
        <f>VLOOKUP($A774,[1]Intermediate!A:T,3)</f>
        <v>#N/A</v>
      </c>
      <c r="D774" s="7" t="e">
        <f>VLOOKUP($C774,[1]Claims!A:B,2,FALSE)</f>
        <v>#N/A</v>
      </c>
      <c r="E774" t="e">
        <f>VLOOKUP($D774,'[1]Counties Systems Crosswalk'!C:D,2)</f>
        <v>#N/A</v>
      </c>
      <c r="F774" t="e">
        <f>VLOOKUP($A774,[1]Intermediate!A:T,5)</f>
        <v>#N/A</v>
      </c>
      <c r="G774" s="8" t="e">
        <f>VLOOKUP($A774,[1]Intermediate!A:T,10)</f>
        <v>#N/A</v>
      </c>
      <c r="H774" s="8" t="e">
        <f>VLOOKUP($A774,[1]Intermediate!A:T,10)*[1]Intermediate!Q774/100</f>
        <v>#N/A</v>
      </c>
      <c r="I774" s="8" t="e">
        <f>VLOOKUP($A774,[1]Intermediate!A:T,10)*[1]Intermediate!R774/100</f>
        <v>#N/A</v>
      </c>
      <c r="J774" s="8" t="e">
        <f>VLOOKUP($A774,[1]Intermediate!A:T,10)*[1]Intermediate!S774/100</f>
        <v>#N/A</v>
      </c>
      <c r="K774" t="str">
        <f t="shared" si="48"/>
        <v/>
      </c>
      <c r="L774" s="9" t="e">
        <f>VLOOKUP($A774,[1]Intermediate!A:T,2)</f>
        <v>#N/A</v>
      </c>
      <c r="M774" t="e">
        <f t="shared" si="49"/>
        <v>#N/A</v>
      </c>
      <c r="N774" s="10" t="e">
        <f t="shared" si="50"/>
        <v>#N/A</v>
      </c>
      <c r="O774" s="10" t="e">
        <f t="shared" si="50"/>
        <v>#N/A</v>
      </c>
      <c r="P774" s="10" t="e">
        <f t="shared" si="50"/>
        <v>#N/A</v>
      </c>
      <c r="Q774" s="11" t="e">
        <f t="shared" si="51"/>
        <v>#N/A</v>
      </c>
    </row>
    <row r="775" spans="1:17" ht="15" hidden="1" customHeight="1" x14ac:dyDescent="0.3">
      <c r="A775" s="5">
        <f>[1]Intermediate!A775</f>
        <v>0</v>
      </c>
      <c r="B775" s="6" t="e">
        <f>VLOOKUP($D775,'[1]Counties Systems Crosswalk'!C:E,3)</f>
        <v>#N/A</v>
      </c>
      <c r="C775" s="7" t="e">
        <f>VLOOKUP($A775,[1]Intermediate!A:T,3)</f>
        <v>#N/A</v>
      </c>
      <c r="D775" s="7" t="e">
        <f>VLOOKUP($C775,[1]Claims!A:B,2,FALSE)</f>
        <v>#N/A</v>
      </c>
      <c r="E775" t="e">
        <f>VLOOKUP($D775,'[1]Counties Systems Crosswalk'!C:D,2)</f>
        <v>#N/A</v>
      </c>
      <c r="F775" t="e">
        <f>VLOOKUP($A775,[1]Intermediate!A:T,5)</f>
        <v>#N/A</v>
      </c>
      <c r="G775" s="8" t="e">
        <f>VLOOKUP($A775,[1]Intermediate!A:T,10)</f>
        <v>#N/A</v>
      </c>
      <c r="H775" s="8" t="e">
        <f>VLOOKUP($A775,[1]Intermediate!A:T,10)*[1]Intermediate!Q775/100</f>
        <v>#N/A</v>
      </c>
      <c r="I775" s="8" t="e">
        <f>VLOOKUP($A775,[1]Intermediate!A:T,10)*[1]Intermediate!R775/100</f>
        <v>#N/A</v>
      </c>
      <c r="J775" s="8" t="e">
        <f>VLOOKUP($A775,[1]Intermediate!A:T,10)*[1]Intermediate!S775/100</f>
        <v>#N/A</v>
      </c>
      <c r="K775" t="str">
        <f t="shared" si="48"/>
        <v/>
      </c>
      <c r="L775" s="9" t="e">
        <f>VLOOKUP($A775,[1]Intermediate!A:T,2)</f>
        <v>#N/A</v>
      </c>
      <c r="M775" t="e">
        <f t="shared" si="49"/>
        <v>#N/A</v>
      </c>
      <c r="N775" s="10" t="e">
        <f t="shared" si="50"/>
        <v>#N/A</v>
      </c>
      <c r="O775" s="10" t="e">
        <f t="shared" si="50"/>
        <v>#N/A</v>
      </c>
      <c r="P775" s="10" t="e">
        <f t="shared" si="50"/>
        <v>#N/A</v>
      </c>
      <c r="Q775" s="11" t="e">
        <f t="shared" si="51"/>
        <v>#N/A</v>
      </c>
    </row>
    <row r="776" spans="1:17" ht="15" hidden="1" customHeight="1" x14ac:dyDescent="0.3">
      <c r="A776" s="5">
        <f>[1]Intermediate!A776</f>
        <v>0</v>
      </c>
      <c r="B776" s="6" t="e">
        <f>VLOOKUP($D776,'[1]Counties Systems Crosswalk'!C:E,3)</f>
        <v>#N/A</v>
      </c>
      <c r="C776" s="7" t="e">
        <f>VLOOKUP($A776,[1]Intermediate!A:T,3)</f>
        <v>#N/A</v>
      </c>
      <c r="D776" s="7" t="e">
        <f>VLOOKUP($C776,[1]Claims!A:B,2,FALSE)</f>
        <v>#N/A</v>
      </c>
      <c r="E776" t="e">
        <f>VLOOKUP($D776,'[1]Counties Systems Crosswalk'!C:D,2)</f>
        <v>#N/A</v>
      </c>
      <c r="F776" t="e">
        <f>VLOOKUP($A776,[1]Intermediate!A:T,5)</f>
        <v>#N/A</v>
      </c>
      <c r="G776" s="8" t="e">
        <f>VLOOKUP($A776,[1]Intermediate!A:T,10)</f>
        <v>#N/A</v>
      </c>
      <c r="H776" s="8" t="e">
        <f>VLOOKUP($A776,[1]Intermediate!A:T,10)*[1]Intermediate!Q776/100</f>
        <v>#N/A</v>
      </c>
      <c r="I776" s="8" t="e">
        <f>VLOOKUP($A776,[1]Intermediate!A:T,10)*[1]Intermediate!R776/100</f>
        <v>#N/A</v>
      </c>
      <c r="J776" s="8" t="e">
        <f>VLOOKUP($A776,[1]Intermediate!A:T,10)*[1]Intermediate!S776/100</f>
        <v>#N/A</v>
      </c>
      <c r="K776" t="str">
        <f t="shared" si="48"/>
        <v/>
      </c>
      <c r="L776" s="9" t="e">
        <f>VLOOKUP($A776,[1]Intermediate!A:T,2)</f>
        <v>#N/A</v>
      </c>
      <c r="M776" t="e">
        <f t="shared" si="49"/>
        <v>#N/A</v>
      </c>
      <c r="N776" s="10" t="e">
        <f t="shared" si="50"/>
        <v>#N/A</v>
      </c>
      <c r="O776" s="10" t="e">
        <f t="shared" si="50"/>
        <v>#N/A</v>
      </c>
      <c r="P776" s="10" t="e">
        <f t="shared" si="50"/>
        <v>#N/A</v>
      </c>
      <c r="Q776" s="11" t="e">
        <f t="shared" si="51"/>
        <v>#N/A</v>
      </c>
    </row>
    <row r="777" spans="1:17" ht="15" hidden="1" customHeight="1" x14ac:dyDescent="0.3">
      <c r="A777" s="5">
        <f>[1]Intermediate!A777</f>
        <v>0</v>
      </c>
      <c r="B777" s="6" t="e">
        <f>VLOOKUP($D777,'[1]Counties Systems Crosswalk'!C:E,3)</f>
        <v>#N/A</v>
      </c>
      <c r="C777" s="7" t="e">
        <f>VLOOKUP($A777,[1]Intermediate!A:T,3)</f>
        <v>#N/A</v>
      </c>
      <c r="D777" s="7" t="e">
        <f>VLOOKUP($C777,[1]Claims!A:B,2,FALSE)</f>
        <v>#N/A</v>
      </c>
      <c r="E777" t="e">
        <f>VLOOKUP($D777,'[1]Counties Systems Crosswalk'!C:D,2)</f>
        <v>#N/A</v>
      </c>
      <c r="F777" t="e">
        <f>VLOOKUP($A777,[1]Intermediate!A:T,5)</f>
        <v>#N/A</v>
      </c>
      <c r="G777" s="8" t="e">
        <f>VLOOKUP($A777,[1]Intermediate!A:T,10)</f>
        <v>#N/A</v>
      </c>
      <c r="H777" s="8" t="e">
        <f>VLOOKUP($A777,[1]Intermediate!A:T,10)*[1]Intermediate!Q777/100</f>
        <v>#N/A</v>
      </c>
      <c r="I777" s="8" t="e">
        <f>VLOOKUP($A777,[1]Intermediate!A:T,10)*[1]Intermediate!R777/100</f>
        <v>#N/A</v>
      </c>
      <c r="J777" s="8" t="e">
        <f>VLOOKUP($A777,[1]Intermediate!A:T,10)*[1]Intermediate!S777/100</f>
        <v>#N/A</v>
      </c>
      <c r="K777" t="str">
        <f t="shared" si="48"/>
        <v/>
      </c>
      <c r="L777" s="9" t="e">
        <f>VLOOKUP($A777,[1]Intermediate!A:T,2)</f>
        <v>#N/A</v>
      </c>
      <c r="M777" t="e">
        <f t="shared" si="49"/>
        <v>#N/A</v>
      </c>
      <c r="N777" s="10" t="e">
        <f t="shared" si="50"/>
        <v>#N/A</v>
      </c>
      <c r="O777" s="10" t="e">
        <f t="shared" si="50"/>
        <v>#N/A</v>
      </c>
      <c r="P777" s="10" t="e">
        <f t="shared" si="50"/>
        <v>#N/A</v>
      </c>
      <c r="Q777" s="11" t="e">
        <f t="shared" si="51"/>
        <v>#N/A</v>
      </c>
    </row>
    <row r="778" spans="1:17" ht="15" hidden="1" customHeight="1" x14ac:dyDescent="0.3">
      <c r="A778" s="5">
        <f>[1]Intermediate!A778</f>
        <v>0</v>
      </c>
      <c r="B778" s="6" t="e">
        <f>VLOOKUP($D778,'[1]Counties Systems Crosswalk'!C:E,3)</f>
        <v>#N/A</v>
      </c>
      <c r="C778" s="7" t="e">
        <f>VLOOKUP($A778,[1]Intermediate!A:T,3)</f>
        <v>#N/A</v>
      </c>
      <c r="D778" s="7" t="e">
        <f>VLOOKUP($C778,[1]Claims!A:B,2,FALSE)</f>
        <v>#N/A</v>
      </c>
      <c r="E778" t="e">
        <f>VLOOKUP($D778,'[1]Counties Systems Crosswalk'!C:D,2)</f>
        <v>#N/A</v>
      </c>
      <c r="F778" t="e">
        <f>VLOOKUP($A778,[1]Intermediate!A:T,5)</f>
        <v>#N/A</v>
      </c>
      <c r="G778" s="8" t="e">
        <f>VLOOKUP($A778,[1]Intermediate!A:T,10)</f>
        <v>#N/A</v>
      </c>
      <c r="H778" s="8" t="e">
        <f>VLOOKUP($A778,[1]Intermediate!A:T,10)*[1]Intermediate!Q778/100</f>
        <v>#N/A</v>
      </c>
      <c r="I778" s="8" t="e">
        <f>VLOOKUP($A778,[1]Intermediate!A:T,10)*[1]Intermediate!R778/100</f>
        <v>#N/A</v>
      </c>
      <c r="J778" s="8" t="e">
        <f>VLOOKUP($A778,[1]Intermediate!A:T,10)*[1]Intermediate!S778/100</f>
        <v>#N/A</v>
      </c>
      <c r="K778" t="str">
        <f t="shared" si="48"/>
        <v/>
      </c>
      <c r="L778" s="9" t="e">
        <f>VLOOKUP($A778,[1]Intermediate!A:T,2)</f>
        <v>#N/A</v>
      </c>
      <c r="M778" t="e">
        <f t="shared" si="49"/>
        <v>#N/A</v>
      </c>
      <c r="N778" s="10" t="e">
        <f t="shared" si="50"/>
        <v>#N/A</v>
      </c>
      <c r="O778" s="10" t="e">
        <f t="shared" si="50"/>
        <v>#N/A</v>
      </c>
      <c r="P778" s="10" t="e">
        <f t="shared" si="50"/>
        <v>#N/A</v>
      </c>
      <c r="Q778" s="11" t="e">
        <f t="shared" si="51"/>
        <v>#N/A</v>
      </c>
    </row>
    <row r="779" spans="1:17" ht="15" hidden="1" customHeight="1" x14ac:dyDescent="0.3">
      <c r="A779" s="5">
        <f>[1]Intermediate!A779</f>
        <v>0</v>
      </c>
      <c r="B779" s="6" t="e">
        <f>VLOOKUP($D779,'[1]Counties Systems Crosswalk'!C:E,3)</f>
        <v>#N/A</v>
      </c>
      <c r="C779" s="7" t="e">
        <f>VLOOKUP($A779,[1]Intermediate!A:T,3)</f>
        <v>#N/A</v>
      </c>
      <c r="D779" s="7" t="e">
        <f>VLOOKUP($C779,[1]Claims!A:B,2,FALSE)</f>
        <v>#N/A</v>
      </c>
      <c r="E779" t="e">
        <f>VLOOKUP($D779,'[1]Counties Systems Crosswalk'!C:D,2)</f>
        <v>#N/A</v>
      </c>
      <c r="F779" t="e">
        <f>VLOOKUP($A779,[1]Intermediate!A:T,5)</f>
        <v>#N/A</v>
      </c>
      <c r="G779" s="8" t="e">
        <f>VLOOKUP($A779,[1]Intermediate!A:T,10)</f>
        <v>#N/A</v>
      </c>
      <c r="H779" s="8" t="e">
        <f>VLOOKUP($A779,[1]Intermediate!A:T,10)*[1]Intermediate!Q779/100</f>
        <v>#N/A</v>
      </c>
      <c r="I779" s="8" t="e">
        <f>VLOOKUP($A779,[1]Intermediate!A:T,10)*[1]Intermediate!R779/100</f>
        <v>#N/A</v>
      </c>
      <c r="J779" s="8" t="e">
        <f>VLOOKUP($A779,[1]Intermediate!A:T,10)*[1]Intermediate!S779/100</f>
        <v>#N/A</v>
      </c>
      <c r="K779" t="str">
        <f t="shared" si="48"/>
        <v/>
      </c>
      <c r="L779" s="9" t="e">
        <f>VLOOKUP($A779,[1]Intermediate!A:T,2)</f>
        <v>#N/A</v>
      </c>
      <c r="M779" t="e">
        <f t="shared" si="49"/>
        <v>#N/A</v>
      </c>
      <c r="N779" s="10" t="e">
        <f t="shared" si="50"/>
        <v>#N/A</v>
      </c>
      <c r="O779" s="10" t="e">
        <f t="shared" si="50"/>
        <v>#N/A</v>
      </c>
      <c r="P779" s="10" t="e">
        <f t="shared" si="50"/>
        <v>#N/A</v>
      </c>
      <c r="Q779" s="11" t="e">
        <f t="shared" si="51"/>
        <v>#N/A</v>
      </c>
    </row>
    <row r="780" spans="1:17" ht="15" hidden="1" customHeight="1" x14ac:dyDescent="0.3">
      <c r="A780" s="5">
        <f>[1]Intermediate!A780</f>
        <v>0</v>
      </c>
      <c r="B780" s="6" t="e">
        <f>VLOOKUP($D780,'[1]Counties Systems Crosswalk'!C:E,3)</f>
        <v>#N/A</v>
      </c>
      <c r="C780" s="7" t="e">
        <f>VLOOKUP($A780,[1]Intermediate!A:T,3)</f>
        <v>#N/A</v>
      </c>
      <c r="D780" s="7" t="e">
        <f>VLOOKUP($C780,[1]Claims!A:B,2,FALSE)</f>
        <v>#N/A</v>
      </c>
      <c r="E780" t="e">
        <f>VLOOKUP($D780,'[1]Counties Systems Crosswalk'!C:D,2)</f>
        <v>#N/A</v>
      </c>
      <c r="F780" t="e">
        <f>VLOOKUP($A780,[1]Intermediate!A:T,5)</f>
        <v>#N/A</v>
      </c>
      <c r="G780" s="8" t="e">
        <f>VLOOKUP($A780,[1]Intermediate!A:T,10)</f>
        <v>#N/A</v>
      </c>
      <c r="H780" s="8" t="e">
        <f>VLOOKUP($A780,[1]Intermediate!A:T,10)*[1]Intermediate!Q780/100</f>
        <v>#N/A</v>
      </c>
      <c r="I780" s="8" t="e">
        <f>VLOOKUP($A780,[1]Intermediate!A:T,10)*[1]Intermediate!R780/100</f>
        <v>#N/A</v>
      </c>
      <c r="J780" s="8" t="e">
        <f>VLOOKUP($A780,[1]Intermediate!A:T,10)*[1]Intermediate!S780/100</f>
        <v>#N/A</v>
      </c>
      <c r="K780" t="str">
        <f t="shared" si="48"/>
        <v/>
      </c>
      <c r="L780" s="9" t="e">
        <f>VLOOKUP($A780,[1]Intermediate!A:T,2)</f>
        <v>#N/A</v>
      </c>
      <c r="M780" t="e">
        <f t="shared" si="49"/>
        <v>#N/A</v>
      </c>
      <c r="N780" s="10" t="e">
        <f t="shared" si="50"/>
        <v>#N/A</v>
      </c>
      <c r="O780" s="10" t="e">
        <f t="shared" si="50"/>
        <v>#N/A</v>
      </c>
      <c r="P780" s="10" t="e">
        <f t="shared" si="50"/>
        <v>#N/A</v>
      </c>
      <c r="Q780" s="11" t="e">
        <f t="shared" si="51"/>
        <v>#N/A</v>
      </c>
    </row>
    <row r="781" spans="1:17" ht="15" hidden="1" customHeight="1" x14ac:dyDescent="0.3">
      <c r="A781" s="5">
        <f>[1]Intermediate!A781</f>
        <v>0</v>
      </c>
      <c r="B781" s="6" t="e">
        <f>VLOOKUP($D781,'[1]Counties Systems Crosswalk'!C:E,3)</f>
        <v>#N/A</v>
      </c>
      <c r="C781" s="7" t="e">
        <f>VLOOKUP($A781,[1]Intermediate!A:T,3)</f>
        <v>#N/A</v>
      </c>
      <c r="D781" s="7" t="e">
        <f>VLOOKUP($C781,[1]Claims!A:B,2,FALSE)</f>
        <v>#N/A</v>
      </c>
      <c r="E781" t="e">
        <f>VLOOKUP($D781,'[1]Counties Systems Crosswalk'!C:D,2)</f>
        <v>#N/A</v>
      </c>
      <c r="F781" t="e">
        <f>VLOOKUP($A781,[1]Intermediate!A:T,5)</f>
        <v>#N/A</v>
      </c>
      <c r="G781" s="8" t="e">
        <f>VLOOKUP($A781,[1]Intermediate!A:T,10)</f>
        <v>#N/A</v>
      </c>
      <c r="H781" s="8" t="e">
        <f>VLOOKUP($A781,[1]Intermediate!A:T,10)*[1]Intermediate!Q781/100</f>
        <v>#N/A</v>
      </c>
      <c r="I781" s="8" t="e">
        <f>VLOOKUP($A781,[1]Intermediate!A:T,10)*[1]Intermediate!R781/100</f>
        <v>#N/A</v>
      </c>
      <c r="J781" s="8" t="e">
        <f>VLOOKUP($A781,[1]Intermediate!A:T,10)*[1]Intermediate!S781/100</f>
        <v>#N/A</v>
      </c>
      <c r="K781" t="str">
        <f t="shared" si="48"/>
        <v/>
      </c>
      <c r="L781" s="9" t="e">
        <f>VLOOKUP($A781,[1]Intermediate!A:T,2)</f>
        <v>#N/A</v>
      </c>
      <c r="M781" t="e">
        <f t="shared" si="49"/>
        <v>#N/A</v>
      </c>
      <c r="N781" s="10" t="e">
        <f t="shared" si="50"/>
        <v>#N/A</v>
      </c>
      <c r="O781" s="10" t="e">
        <f t="shared" si="50"/>
        <v>#N/A</v>
      </c>
      <c r="P781" s="10" t="e">
        <f t="shared" si="50"/>
        <v>#N/A</v>
      </c>
      <c r="Q781" s="11" t="e">
        <f t="shared" si="51"/>
        <v>#N/A</v>
      </c>
    </row>
    <row r="782" spans="1:17" ht="15" hidden="1" customHeight="1" x14ac:dyDescent="0.3">
      <c r="A782" s="5">
        <f>[1]Intermediate!A782</f>
        <v>0</v>
      </c>
      <c r="B782" s="6" t="e">
        <f>VLOOKUP($D782,'[1]Counties Systems Crosswalk'!C:E,3)</f>
        <v>#N/A</v>
      </c>
      <c r="C782" s="7" t="e">
        <f>VLOOKUP($A782,[1]Intermediate!A:T,3)</f>
        <v>#N/A</v>
      </c>
      <c r="D782" s="7" t="e">
        <f>VLOOKUP($C782,[1]Claims!A:B,2,FALSE)</f>
        <v>#N/A</v>
      </c>
      <c r="E782" t="e">
        <f>VLOOKUP($D782,'[1]Counties Systems Crosswalk'!C:D,2)</f>
        <v>#N/A</v>
      </c>
      <c r="F782" t="e">
        <f>VLOOKUP($A782,[1]Intermediate!A:T,5)</f>
        <v>#N/A</v>
      </c>
      <c r="G782" s="8" t="e">
        <f>VLOOKUP($A782,[1]Intermediate!A:T,10)</f>
        <v>#N/A</v>
      </c>
      <c r="H782" s="8" t="e">
        <f>VLOOKUP($A782,[1]Intermediate!A:T,10)*[1]Intermediate!Q782/100</f>
        <v>#N/A</v>
      </c>
      <c r="I782" s="8" t="e">
        <f>VLOOKUP($A782,[1]Intermediate!A:T,10)*[1]Intermediate!R782/100</f>
        <v>#N/A</v>
      </c>
      <c r="J782" s="8" t="e">
        <f>VLOOKUP($A782,[1]Intermediate!A:T,10)*[1]Intermediate!S782/100</f>
        <v>#N/A</v>
      </c>
      <c r="K782" t="str">
        <f t="shared" si="48"/>
        <v/>
      </c>
      <c r="L782" s="9" t="e">
        <f>VLOOKUP($A782,[1]Intermediate!A:T,2)</f>
        <v>#N/A</v>
      </c>
      <c r="M782" t="e">
        <f t="shared" si="49"/>
        <v>#N/A</v>
      </c>
      <c r="N782" s="10" t="e">
        <f t="shared" si="50"/>
        <v>#N/A</v>
      </c>
      <c r="O782" s="10" t="e">
        <f t="shared" si="50"/>
        <v>#N/A</v>
      </c>
      <c r="P782" s="10" t="e">
        <f t="shared" si="50"/>
        <v>#N/A</v>
      </c>
      <c r="Q782" s="11" t="e">
        <f t="shared" si="51"/>
        <v>#N/A</v>
      </c>
    </row>
    <row r="783" spans="1:17" ht="15" hidden="1" customHeight="1" x14ac:dyDescent="0.3">
      <c r="A783" s="5">
        <f>[1]Intermediate!A783</f>
        <v>0</v>
      </c>
      <c r="B783" s="6" t="e">
        <f>VLOOKUP($D783,'[1]Counties Systems Crosswalk'!C:E,3)</f>
        <v>#N/A</v>
      </c>
      <c r="C783" s="7" t="e">
        <f>VLOOKUP($A783,[1]Intermediate!A:T,3)</f>
        <v>#N/A</v>
      </c>
      <c r="D783" s="7" t="e">
        <f>VLOOKUP($C783,[1]Claims!A:B,2,FALSE)</f>
        <v>#N/A</v>
      </c>
      <c r="E783" t="e">
        <f>VLOOKUP($D783,'[1]Counties Systems Crosswalk'!C:D,2)</f>
        <v>#N/A</v>
      </c>
      <c r="F783" t="e">
        <f>VLOOKUP($A783,[1]Intermediate!A:T,5)</f>
        <v>#N/A</v>
      </c>
      <c r="G783" s="8" t="e">
        <f>VLOOKUP($A783,[1]Intermediate!A:T,10)</f>
        <v>#N/A</v>
      </c>
      <c r="H783" s="8" t="e">
        <f>VLOOKUP($A783,[1]Intermediate!A:T,10)*[1]Intermediate!Q783/100</f>
        <v>#N/A</v>
      </c>
      <c r="I783" s="8" t="e">
        <f>VLOOKUP($A783,[1]Intermediate!A:T,10)*[1]Intermediate!R783/100</f>
        <v>#N/A</v>
      </c>
      <c r="J783" s="8" t="e">
        <f>VLOOKUP($A783,[1]Intermediate!A:T,10)*[1]Intermediate!S783/100</f>
        <v>#N/A</v>
      </c>
      <c r="K783" t="str">
        <f t="shared" si="48"/>
        <v/>
      </c>
      <c r="L783" s="9" t="e">
        <f>VLOOKUP($A783,[1]Intermediate!A:T,2)</f>
        <v>#N/A</v>
      </c>
      <c r="M783" t="e">
        <f t="shared" si="49"/>
        <v>#N/A</v>
      </c>
      <c r="N783" s="10" t="e">
        <f t="shared" si="50"/>
        <v>#N/A</v>
      </c>
      <c r="O783" s="10" t="e">
        <f t="shared" si="50"/>
        <v>#N/A</v>
      </c>
      <c r="P783" s="10" t="e">
        <f t="shared" si="50"/>
        <v>#N/A</v>
      </c>
      <c r="Q783" s="11" t="e">
        <f t="shared" si="51"/>
        <v>#N/A</v>
      </c>
    </row>
    <row r="784" spans="1:17" ht="15" hidden="1" customHeight="1" x14ac:dyDescent="0.3">
      <c r="A784" s="5">
        <f>[1]Intermediate!A784</f>
        <v>0</v>
      </c>
      <c r="B784" s="6" t="e">
        <f>VLOOKUP($D784,'[1]Counties Systems Crosswalk'!C:E,3)</f>
        <v>#N/A</v>
      </c>
      <c r="C784" s="7" t="e">
        <f>VLOOKUP($A784,[1]Intermediate!A:T,3)</f>
        <v>#N/A</v>
      </c>
      <c r="D784" s="7" t="e">
        <f>VLOOKUP($C784,[1]Claims!A:B,2,FALSE)</f>
        <v>#N/A</v>
      </c>
      <c r="E784" t="e">
        <f>VLOOKUP($D784,'[1]Counties Systems Crosswalk'!C:D,2)</f>
        <v>#N/A</v>
      </c>
      <c r="F784" t="e">
        <f>VLOOKUP($A784,[1]Intermediate!A:T,5)</f>
        <v>#N/A</v>
      </c>
      <c r="G784" s="8" t="e">
        <f>VLOOKUP($A784,[1]Intermediate!A:T,10)</f>
        <v>#N/A</v>
      </c>
      <c r="H784" s="8" t="e">
        <f>VLOOKUP($A784,[1]Intermediate!A:T,10)*[1]Intermediate!Q784/100</f>
        <v>#N/A</v>
      </c>
      <c r="I784" s="8" t="e">
        <f>VLOOKUP($A784,[1]Intermediate!A:T,10)*[1]Intermediate!R784/100</f>
        <v>#N/A</v>
      </c>
      <c r="J784" s="8" t="e">
        <f>VLOOKUP($A784,[1]Intermediate!A:T,10)*[1]Intermediate!S784/100</f>
        <v>#N/A</v>
      </c>
      <c r="K784" t="str">
        <f t="shared" si="48"/>
        <v/>
      </c>
      <c r="L784" s="9" t="e">
        <f>VLOOKUP($A784,[1]Intermediate!A:T,2)</f>
        <v>#N/A</v>
      </c>
      <c r="M784" t="e">
        <f t="shared" si="49"/>
        <v>#N/A</v>
      </c>
      <c r="N784" s="10" t="e">
        <f t="shared" si="50"/>
        <v>#N/A</v>
      </c>
      <c r="O784" s="10" t="e">
        <f t="shared" si="50"/>
        <v>#N/A</v>
      </c>
      <c r="P784" s="10" t="e">
        <f t="shared" si="50"/>
        <v>#N/A</v>
      </c>
      <c r="Q784" s="11" t="e">
        <f t="shared" si="51"/>
        <v>#N/A</v>
      </c>
    </row>
    <row r="785" spans="1:17" ht="15" hidden="1" customHeight="1" x14ac:dyDescent="0.3">
      <c r="A785" s="5">
        <f>[1]Intermediate!A785</f>
        <v>0</v>
      </c>
      <c r="B785" s="6" t="e">
        <f>VLOOKUP($D785,'[1]Counties Systems Crosswalk'!C:E,3)</f>
        <v>#N/A</v>
      </c>
      <c r="C785" s="7" t="e">
        <f>VLOOKUP($A785,[1]Intermediate!A:T,3)</f>
        <v>#N/A</v>
      </c>
      <c r="D785" s="7" t="e">
        <f>VLOOKUP($C785,[1]Claims!A:B,2,FALSE)</f>
        <v>#N/A</v>
      </c>
      <c r="E785" t="e">
        <f>VLOOKUP($D785,'[1]Counties Systems Crosswalk'!C:D,2)</f>
        <v>#N/A</v>
      </c>
      <c r="F785" t="e">
        <f>VLOOKUP($A785,[1]Intermediate!A:T,5)</f>
        <v>#N/A</v>
      </c>
      <c r="G785" s="8" t="e">
        <f>VLOOKUP($A785,[1]Intermediate!A:T,10)</f>
        <v>#N/A</v>
      </c>
      <c r="H785" s="8" t="e">
        <f>VLOOKUP($A785,[1]Intermediate!A:T,10)*[1]Intermediate!Q785/100</f>
        <v>#N/A</v>
      </c>
      <c r="I785" s="8" t="e">
        <f>VLOOKUP($A785,[1]Intermediate!A:T,10)*[1]Intermediate!R785/100</f>
        <v>#N/A</v>
      </c>
      <c r="J785" s="8" t="e">
        <f>VLOOKUP($A785,[1]Intermediate!A:T,10)*[1]Intermediate!S785/100</f>
        <v>#N/A</v>
      </c>
      <c r="K785" t="str">
        <f t="shared" si="48"/>
        <v/>
      </c>
      <c r="L785" s="9" t="e">
        <f>VLOOKUP($A785,[1]Intermediate!A:T,2)</f>
        <v>#N/A</v>
      </c>
      <c r="M785" t="e">
        <f t="shared" si="49"/>
        <v>#N/A</v>
      </c>
      <c r="N785" s="10" t="e">
        <f t="shared" si="50"/>
        <v>#N/A</v>
      </c>
      <c r="O785" s="10" t="e">
        <f t="shared" si="50"/>
        <v>#N/A</v>
      </c>
      <c r="P785" s="10" t="e">
        <f t="shared" si="50"/>
        <v>#N/A</v>
      </c>
      <c r="Q785" s="11" t="e">
        <f t="shared" si="51"/>
        <v>#N/A</v>
      </c>
    </row>
    <row r="786" spans="1:17" ht="15" hidden="1" customHeight="1" x14ac:dyDescent="0.3">
      <c r="A786" s="5">
        <f>[1]Intermediate!A786</f>
        <v>0</v>
      </c>
      <c r="B786" s="6" t="e">
        <f>VLOOKUP($D786,'[1]Counties Systems Crosswalk'!C:E,3)</f>
        <v>#N/A</v>
      </c>
      <c r="C786" s="7" t="e">
        <f>VLOOKUP($A786,[1]Intermediate!A:T,3)</f>
        <v>#N/A</v>
      </c>
      <c r="D786" s="7" t="e">
        <f>VLOOKUP($C786,[1]Claims!A:B,2,FALSE)</f>
        <v>#N/A</v>
      </c>
      <c r="E786" t="e">
        <f>VLOOKUP($D786,'[1]Counties Systems Crosswalk'!C:D,2)</f>
        <v>#N/A</v>
      </c>
      <c r="F786" t="e">
        <f>VLOOKUP($A786,[1]Intermediate!A:T,5)</f>
        <v>#N/A</v>
      </c>
      <c r="G786" s="8" t="e">
        <f>VLOOKUP($A786,[1]Intermediate!A:T,10)</f>
        <v>#N/A</v>
      </c>
      <c r="H786" s="8" t="e">
        <f>VLOOKUP($A786,[1]Intermediate!A:T,10)*[1]Intermediate!Q786/100</f>
        <v>#N/A</v>
      </c>
      <c r="I786" s="8" t="e">
        <f>VLOOKUP($A786,[1]Intermediate!A:T,10)*[1]Intermediate!R786/100</f>
        <v>#N/A</v>
      </c>
      <c r="J786" s="8" t="e">
        <f>VLOOKUP($A786,[1]Intermediate!A:T,10)*[1]Intermediate!S786/100</f>
        <v>#N/A</v>
      </c>
      <c r="K786" t="str">
        <f t="shared" si="48"/>
        <v/>
      </c>
      <c r="L786" s="9" t="e">
        <f>VLOOKUP($A786,[1]Intermediate!A:T,2)</f>
        <v>#N/A</v>
      </c>
      <c r="M786" t="e">
        <f t="shared" si="49"/>
        <v>#N/A</v>
      </c>
      <c r="N786" s="10" t="e">
        <f t="shared" si="50"/>
        <v>#N/A</v>
      </c>
      <c r="O786" s="10" t="e">
        <f t="shared" si="50"/>
        <v>#N/A</v>
      </c>
      <c r="P786" s="10" t="e">
        <f t="shared" si="50"/>
        <v>#N/A</v>
      </c>
      <c r="Q786" s="11" t="e">
        <f t="shared" si="51"/>
        <v>#N/A</v>
      </c>
    </row>
    <row r="787" spans="1:17" ht="15" hidden="1" customHeight="1" x14ac:dyDescent="0.3">
      <c r="A787" s="5">
        <f>[1]Intermediate!A787</f>
        <v>0</v>
      </c>
      <c r="B787" s="6" t="e">
        <f>VLOOKUP($D787,'[1]Counties Systems Crosswalk'!C:E,3)</f>
        <v>#N/A</v>
      </c>
      <c r="C787" s="7" t="e">
        <f>VLOOKUP($A787,[1]Intermediate!A:T,3)</f>
        <v>#N/A</v>
      </c>
      <c r="D787" s="7" t="e">
        <f>VLOOKUP($C787,[1]Claims!A:B,2,FALSE)</f>
        <v>#N/A</v>
      </c>
      <c r="E787" t="e">
        <f>VLOOKUP($D787,'[1]Counties Systems Crosswalk'!C:D,2)</f>
        <v>#N/A</v>
      </c>
      <c r="F787" t="e">
        <f>VLOOKUP($A787,[1]Intermediate!A:T,5)</f>
        <v>#N/A</v>
      </c>
      <c r="G787" s="8" t="e">
        <f>VLOOKUP($A787,[1]Intermediate!A:T,10)</f>
        <v>#N/A</v>
      </c>
      <c r="H787" s="8" t="e">
        <f>VLOOKUP($A787,[1]Intermediate!A:T,10)*[1]Intermediate!Q787/100</f>
        <v>#N/A</v>
      </c>
      <c r="I787" s="8" t="e">
        <f>VLOOKUP($A787,[1]Intermediate!A:T,10)*[1]Intermediate!R787/100</f>
        <v>#N/A</v>
      </c>
      <c r="J787" s="8" t="e">
        <f>VLOOKUP($A787,[1]Intermediate!A:T,10)*[1]Intermediate!S787/100</f>
        <v>#N/A</v>
      </c>
      <c r="K787" t="str">
        <f t="shared" si="48"/>
        <v/>
      </c>
      <c r="L787" s="9" t="e">
        <f>VLOOKUP($A787,[1]Intermediate!A:T,2)</f>
        <v>#N/A</v>
      </c>
      <c r="M787" t="e">
        <f t="shared" si="49"/>
        <v>#N/A</v>
      </c>
      <c r="N787" s="10" t="e">
        <f t="shared" si="50"/>
        <v>#N/A</v>
      </c>
      <c r="O787" s="10" t="e">
        <f t="shared" si="50"/>
        <v>#N/A</v>
      </c>
      <c r="P787" s="10" t="e">
        <f t="shared" si="50"/>
        <v>#N/A</v>
      </c>
      <c r="Q787" s="11" t="e">
        <f t="shared" si="51"/>
        <v>#N/A</v>
      </c>
    </row>
    <row r="788" spans="1:17" ht="15" hidden="1" customHeight="1" x14ac:dyDescent="0.3">
      <c r="A788" s="5">
        <f>[1]Intermediate!A788</f>
        <v>0</v>
      </c>
      <c r="B788" s="6" t="e">
        <f>VLOOKUP($D788,'[1]Counties Systems Crosswalk'!C:E,3)</f>
        <v>#N/A</v>
      </c>
      <c r="C788" s="7" t="e">
        <f>VLOOKUP($A788,[1]Intermediate!A:T,3)</f>
        <v>#N/A</v>
      </c>
      <c r="D788" s="7" t="e">
        <f>VLOOKUP($C788,[1]Claims!A:B,2,FALSE)</f>
        <v>#N/A</v>
      </c>
      <c r="E788" t="e">
        <f>VLOOKUP($D788,'[1]Counties Systems Crosswalk'!C:D,2)</f>
        <v>#N/A</v>
      </c>
      <c r="F788" t="e">
        <f>VLOOKUP($A788,[1]Intermediate!A:T,5)</f>
        <v>#N/A</v>
      </c>
      <c r="G788" s="8" t="e">
        <f>VLOOKUP($A788,[1]Intermediate!A:T,10)</f>
        <v>#N/A</v>
      </c>
      <c r="H788" s="8" t="e">
        <f>VLOOKUP($A788,[1]Intermediate!A:T,10)*[1]Intermediate!Q788/100</f>
        <v>#N/A</v>
      </c>
      <c r="I788" s="8" t="e">
        <f>VLOOKUP($A788,[1]Intermediate!A:T,10)*[1]Intermediate!R788/100</f>
        <v>#N/A</v>
      </c>
      <c r="J788" s="8" t="e">
        <f>VLOOKUP($A788,[1]Intermediate!A:T,10)*[1]Intermediate!S788/100</f>
        <v>#N/A</v>
      </c>
      <c r="K788" t="str">
        <f t="shared" si="48"/>
        <v/>
      </c>
      <c r="L788" s="9" t="e">
        <f>VLOOKUP($A788,[1]Intermediate!A:T,2)</f>
        <v>#N/A</v>
      </c>
      <c r="M788" t="e">
        <f t="shared" si="49"/>
        <v>#N/A</v>
      </c>
      <c r="N788" s="10" t="e">
        <f t="shared" si="50"/>
        <v>#N/A</v>
      </c>
      <c r="O788" s="10" t="e">
        <f t="shared" si="50"/>
        <v>#N/A</v>
      </c>
      <c r="P788" s="10" t="e">
        <f t="shared" si="50"/>
        <v>#N/A</v>
      </c>
      <c r="Q788" s="11" t="e">
        <f t="shared" si="51"/>
        <v>#N/A</v>
      </c>
    </row>
    <row r="789" spans="1:17" ht="15" hidden="1" customHeight="1" x14ac:dyDescent="0.3">
      <c r="A789" s="5">
        <f>[1]Intermediate!A789</f>
        <v>0</v>
      </c>
      <c r="B789" s="6" t="e">
        <f>VLOOKUP($D789,'[1]Counties Systems Crosswalk'!C:E,3)</f>
        <v>#N/A</v>
      </c>
      <c r="C789" s="7" t="e">
        <f>VLOOKUP($A789,[1]Intermediate!A:T,3)</f>
        <v>#N/A</v>
      </c>
      <c r="D789" s="7" t="e">
        <f>VLOOKUP($C789,[1]Claims!A:B,2,FALSE)</f>
        <v>#N/A</v>
      </c>
      <c r="E789" t="e">
        <f>VLOOKUP($D789,'[1]Counties Systems Crosswalk'!C:D,2)</f>
        <v>#N/A</v>
      </c>
      <c r="F789" t="e">
        <f>VLOOKUP($A789,[1]Intermediate!A:T,5)</f>
        <v>#N/A</v>
      </c>
      <c r="G789" s="8" t="e">
        <f>VLOOKUP($A789,[1]Intermediate!A:T,10)</f>
        <v>#N/A</v>
      </c>
      <c r="H789" s="8" t="e">
        <f>VLOOKUP($A789,[1]Intermediate!A:T,10)*[1]Intermediate!Q789/100</f>
        <v>#N/A</v>
      </c>
      <c r="I789" s="8" t="e">
        <f>VLOOKUP($A789,[1]Intermediate!A:T,10)*[1]Intermediate!R789/100</f>
        <v>#N/A</v>
      </c>
      <c r="J789" s="8" t="e">
        <f>VLOOKUP($A789,[1]Intermediate!A:T,10)*[1]Intermediate!S789/100</f>
        <v>#N/A</v>
      </c>
      <c r="K789" t="str">
        <f t="shared" si="48"/>
        <v/>
      </c>
      <c r="L789" s="9" t="e">
        <f>VLOOKUP($A789,[1]Intermediate!A:T,2)</f>
        <v>#N/A</v>
      </c>
      <c r="M789" t="e">
        <f t="shared" si="49"/>
        <v>#N/A</v>
      </c>
      <c r="N789" s="10" t="e">
        <f t="shared" si="50"/>
        <v>#N/A</v>
      </c>
      <c r="O789" s="10" t="e">
        <f t="shared" si="50"/>
        <v>#N/A</v>
      </c>
      <c r="P789" s="10" t="e">
        <f t="shared" si="50"/>
        <v>#N/A</v>
      </c>
      <c r="Q789" s="11" t="e">
        <f t="shared" si="51"/>
        <v>#N/A</v>
      </c>
    </row>
    <row r="790" spans="1:17" ht="15" hidden="1" customHeight="1" x14ac:dyDescent="0.3">
      <c r="A790" s="5">
        <f>[1]Intermediate!A790</f>
        <v>0</v>
      </c>
      <c r="B790" s="6" t="e">
        <f>VLOOKUP($D790,'[1]Counties Systems Crosswalk'!C:E,3)</f>
        <v>#N/A</v>
      </c>
      <c r="C790" s="7" t="e">
        <f>VLOOKUP($A790,[1]Intermediate!A:T,3)</f>
        <v>#N/A</v>
      </c>
      <c r="D790" s="7" t="e">
        <f>VLOOKUP($C790,[1]Claims!A:B,2,FALSE)</f>
        <v>#N/A</v>
      </c>
      <c r="E790" t="e">
        <f>VLOOKUP($D790,'[1]Counties Systems Crosswalk'!C:D,2)</f>
        <v>#N/A</v>
      </c>
      <c r="F790" t="e">
        <f>VLOOKUP($A790,[1]Intermediate!A:T,5)</f>
        <v>#N/A</v>
      </c>
      <c r="G790" s="8" t="e">
        <f>VLOOKUP($A790,[1]Intermediate!A:T,10)</f>
        <v>#N/A</v>
      </c>
      <c r="H790" s="8" t="e">
        <f>VLOOKUP($A790,[1]Intermediate!A:T,10)*[1]Intermediate!Q790/100</f>
        <v>#N/A</v>
      </c>
      <c r="I790" s="8" t="e">
        <f>VLOOKUP($A790,[1]Intermediate!A:T,10)*[1]Intermediate!R790/100</f>
        <v>#N/A</v>
      </c>
      <c r="J790" s="8" t="e">
        <f>VLOOKUP($A790,[1]Intermediate!A:T,10)*[1]Intermediate!S790/100</f>
        <v>#N/A</v>
      </c>
      <c r="K790" t="str">
        <f t="shared" si="48"/>
        <v/>
      </c>
      <c r="L790" s="9" t="e">
        <f>VLOOKUP($A790,[1]Intermediate!A:T,2)</f>
        <v>#N/A</v>
      </c>
      <c r="M790" t="e">
        <f t="shared" si="49"/>
        <v>#N/A</v>
      </c>
      <c r="N790" s="10" t="e">
        <f t="shared" si="50"/>
        <v>#N/A</v>
      </c>
      <c r="O790" s="10" t="e">
        <f t="shared" si="50"/>
        <v>#N/A</v>
      </c>
      <c r="P790" s="10" t="e">
        <f t="shared" si="50"/>
        <v>#N/A</v>
      </c>
      <c r="Q790" s="11" t="e">
        <f t="shared" si="51"/>
        <v>#N/A</v>
      </c>
    </row>
    <row r="791" spans="1:17" ht="15" hidden="1" customHeight="1" x14ac:dyDescent="0.3">
      <c r="A791" s="5">
        <f>[1]Intermediate!A791</f>
        <v>0</v>
      </c>
      <c r="B791" s="6" t="e">
        <f>VLOOKUP($D791,'[1]Counties Systems Crosswalk'!C:E,3)</f>
        <v>#N/A</v>
      </c>
      <c r="C791" s="7" t="e">
        <f>VLOOKUP($A791,[1]Intermediate!A:T,3)</f>
        <v>#N/A</v>
      </c>
      <c r="D791" s="7" t="e">
        <f>VLOOKUP($C791,[1]Claims!A:B,2,FALSE)</f>
        <v>#N/A</v>
      </c>
      <c r="E791" t="e">
        <f>VLOOKUP($D791,'[1]Counties Systems Crosswalk'!C:D,2)</f>
        <v>#N/A</v>
      </c>
      <c r="F791" t="e">
        <f>VLOOKUP($A791,[1]Intermediate!A:T,5)</f>
        <v>#N/A</v>
      </c>
      <c r="G791" s="8" t="e">
        <f>VLOOKUP($A791,[1]Intermediate!A:T,10)</f>
        <v>#N/A</v>
      </c>
      <c r="H791" s="8" t="e">
        <f>VLOOKUP($A791,[1]Intermediate!A:T,10)*[1]Intermediate!Q791/100</f>
        <v>#N/A</v>
      </c>
      <c r="I791" s="8" t="e">
        <f>VLOOKUP($A791,[1]Intermediate!A:T,10)*[1]Intermediate!R791/100</f>
        <v>#N/A</v>
      </c>
      <c r="J791" s="8" t="e">
        <f>VLOOKUP($A791,[1]Intermediate!A:T,10)*[1]Intermediate!S791/100</f>
        <v>#N/A</v>
      </c>
      <c r="K791" t="str">
        <f t="shared" si="48"/>
        <v/>
      </c>
      <c r="L791" s="9" t="e">
        <f>VLOOKUP($A791,[1]Intermediate!A:T,2)</f>
        <v>#N/A</v>
      </c>
      <c r="M791" t="e">
        <f t="shared" si="49"/>
        <v>#N/A</v>
      </c>
      <c r="N791" s="10" t="e">
        <f t="shared" si="50"/>
        <v>#N/A</v>
      </c>
      <c r="O791" s="10" t="e">
        <f t="shared" si="50"/>
        <v>#N/A</v>
      </c>
      <c r="P791" s="10" t="e">
        <f t="shared" si="50"/>
        <v>#N/A</v>
      </c>
      <c r="Q791" s="11" t="e">
        <f t="shared" si="51"/>
        <v>#N/A</v>
      </c>
    </row>
    <row r="792" spans="1:17" ht="15" hidden="1" customHeight="1" x14ac:dyDescent="0.3">
      <c r="A792" s="5">
        <f>[1]Intermediate!A792</f>
        <v>0</v>
      </c>
      <c r="B792" s="6" t="e">
        <f>VLOOKUP($D792,'[1]Counties Systems Crosswalk'!C:E,3)</f>
        <v>#N/A</v>
      </c>
      <c r="C792" s="7" t="e">
        <f>VLOOKUP($A792,[1]Intermediate!A:T,3)</f>
        <v>#N/A</v>
      </c>
      <c r="D792" s="7" t="e">
        <f>VLOOKUP($C792,[1]Claims!A:B,2,FALSE)</f>
        <v>#N/A</v>
      </c>
      <c r="E792" t="e">
        <f>VLOOKUP($D792,'[1]Counties Systems Crosswalk'!C:D,2)</f>
        <v>#N/A</v>
      </c>
      <c r="F792" t="e">
        <f>VLOOKUP($A792,[1]Intermediate!A:T,5)</f>
        <v>#N/A</v>
      </c>
      <c r="G792" s="8" t="e">
        <f>VLOOKUP($A792,[1]Intermediate!A:T,10)</f>
        <v>#N/A</v>
      </c>
      <c r="H792" s="8" t="e">
        <f>VLOOKUP($A792,[1]Intermediate!A:T,10)*[1]Intermediate!Q792/100</f>
        <v>#N/A</v>
      </c>
      <c r="I792" s="8" t="e">
        <f>VLOOKUP($A792,[1]Intermediate!A:T,10)*[1]Intermediate!R792/100</f>
        <v>#N/A</v>
      </c>
      <c r="J792" s="8" t="e">
        <f>VLOOKUP($A792,[1]Intermediate!A:T,10)*[1]Intermediate!S792/100</f>
        <v>#N/A</v>
      </c>
      <c r="K792" t="str">
        <f t="shared" si="48"/>
        <v/>
      </c>
      <c r="L792" s="9" t="e">
        <f>VLOOKUP($A792,[1]Intermediate!A:T,2)</f>
        <v>#N/A</v>
      </c>
      <c r="M792" t="e">
        <f t="shared" si="49"/>
        <v>#N/A</v>
      </c>
      <c r="N792" s="10" t="e">
        <f t="shared" si="50"/>
        <v>#N/A</v>
      </c>
      <c r="O792" s="10" t="e">
        <f t="shared" si="50"/>
        <v>#N/A</v>
      </c>
      <c r="P792" s="10" t="e">
        <f t="shared" si="50"/>
        <v>#N/A</v>
      </c>
      <c r="Q792" s="11" t="e">
        <f t="shared" si="51"/>
        <v>#N/A</v>
      </c>
    </row>
    <row r="793" spans="1:17" ht="15" hidden="1" customHeight="1" x14ac:dyDescent="0.3">
      <c r="A793" s="5">
        <f>[1]Intermediate!A793</f>
        <v>0</v>
      </c>
      <c r="B793" s="6" t="e">
        <f>VLOOKUP($D793,'[1]Counties Systems Crosswalk'!C:E,3)</f>
        <v>#N/A</v>
      </c>
      <c r="C793" s="7" t="e">
        <f>VLOOKUP($A793,[1]Intermediate!A:T,3)</f>
        <v>#N/A</v>
      </c>
      <c r="D793" s="7" t="e">
        <f>VLOOKUP($C793,[1]Claims!A:B,2,FALSE)</f>
        <v>#N/A</v>
      </c>
      <c r="E793" t="e">
        <f>VLOOKUP($D793,'[1]Counties Systems Crosswalk'!C:D,2)</f>
        <v>#N/A</v>
      </c>
      <c r="F793" t="e">
        <f>VLOOKUP($A793,[1]Intermediate!A:T,5)</f>
        <v>#N/A</v>
      </c>
      <c r="G793" s="8" t="e">
        <f>VLOOKUP($A793,[1]Intermediate!A:T,10)</f>
        <v>#N/A</v>
      </c>
      <c r="H793" s="8" t="e">
        <f>VLOOKUP($A793,[1]Intermediate!A:T,10)*[1]Intermediate!Q793/100</f>
        <v>#N/A</v>
      </c>
      <c r="I793" s="8" t="e">
        <f>VLOOKUP($A793,[1]Intermediate!A:T,10)*[1]Intermediate!R793/100</f>
        <v>#N/A</v>
      </c>
      <c r="J793" s="8" t="e">
        <f>VLOOKUP($A793,[1]Intermediate!A:T,10)*[1]Intermediate!S793/100</f>
        <v>#N/A</v>
      </c>
      <c r="K793" t="str">
        <f t="shared" si="48"/>
        <v/>
      </c>
      <c r="L793" s="9" t="e">
        <f>VLOOKUP($A793,[1]Intermediate!A:T,2)</f>
        <v>#N/A</v>
      </c>
      <c r="M793" t="e">
        <f t="shared" si="49"/>
        <v>#N/A</v>
      </c>
      <c r="N793" s="10" t="e">
        <f t="shared" si="50"/>
        <v>#N/A</v>
      </c>
      <c r="O793" s="10" t="e">
        <f t="shared" si="50"/>
        <v>#N/A</v>
      </c>
      <c r="P793" s="10" t="e">
        <f t="shared" si="50"/>
        <v>#N/A</v>
      </c>
      <c r="Q793" s="11" t="e">
        <f t="shared" si="51"/>
        <v>#N/A</v>
      </c>
    </row>
    <row r="794" spans="1:17" ht="15" hidden="1" customHeight="1" x14ac:dyDescent="0.3">
      <c r="A794" s="5">
        <f>[1]Intermediate!A794</f>
        <v>0</v>
      </c>
      <c r="B794" s="6" t="e">
        <f>VLOOKUP($D794,'[1]Counties Systems Crosswalk'!C:E,3)</f>
        <v>#N/A</v>
      </c>
      <c r="C794" s="7" t="e">
        <f>VLOOKUP($A794,[1]Intermediate!A:T,3)</f>
        <v>#N/A</v>
      </c>
      <c r="D794" s="7" t="e">
        <f>VLOOKUP($C794,[1]Claims!A:B,2,FALSE)</f>
        <v>#N/A</v>
      </c>
      <c r="E794" t="e">
        <f>VLOOKUP($D794,'[1]Counties Systems Crosswalk'!C:D,2)</f>
        <v>#N/A</v>
      </c>
      <c r="F794" t="e">
        <f>VLOOKUP($A794,[1]Intermediate!A:T,5)</f>
        <v>#N/A</v>
      </c>
      <c r="G794" s="8" t="e">
        <f>VLOOKUP($A794,[1]Intermediate!A:T,10)</f>
        <v>#N/A</v>
      </c>
      <c r="H794" s="8" t="e">
        <f>VLOOKUP($A794,[1]Intermediate!A:T,10)*[1]Intermediate!Q794/100</f>
        <v>#N/A</v>
      </c>
      <c r="I794" s="8" t="e">
        <f>VLOOKUP($A794,[1]Intermediate!A:T,10)*[1]Intermediate!R794/100</f>
        <v>#N/A</v>
      </c>
      <c r="J794" s="8" t="e">
        <f>VLOOKUP($A794,[1]Intermediate!A:T,10)*[1]Intermediate!S794/100</f>
        <v>#N/A</v>
      </c>
      <c r="K794" t="str">
        <f t="shared" si="48"/>
        <v/>
      </c>
      <c r="L794" s="9" t="e">
        <f>VLOOKUP($A794,[1]Intermediate!A:T,2)</f>
        <v>#N/A</v>
      </c>
      <c r="M794" t="e">
        <f t="shared" si="49"/>
        <v>#N/A</v>
      </c>
      <c r="N794" s="10" t="e">
        <f t="shared" si="50"/>
        <v>#N/A</v>
      </c>
      <c r="O794" s="10" t="e">
        <f t="shared" si="50"/>
        <v>#N/A</v>
      </c>
      <c r="P794" s="10" t="e">
        <f t="shared" si="50"/>
        <v>#N/A</v>
      </c>
      <c r="Q794" s="11" t="e">
        <f t="shared" si="51"/>
        <v>#N/A</v>
      </c>
    </row>
    <row r="795" spans="1:17" ht="15" hidden="1" customHeight="1" x14ac:dyDescent="0.3">
      <c r="A795" s="5">
        <f>[1]Intermediate!A795</f>
        <v>0</v>
      </c>
      <c r="B795" s="6" t="e">
        <f>VLOOKUP($D795,'[1]Counties Systems Crosswalk'!C:E,3)</f>
        <v>#N/A</v>
      </c>
      <c r="C795" s="7" t="e">
        <f>VLOOKUP($A795,[1]Intermediate!A:T,3)</f>
        <v>#N/A</v>
      </c>
      <c r="D795" s="7" t="e">
        <f>VLOOKUP($C795,[1]Claims!A:B,2,FALSE)</f>
        <v>#N/A</v>
      </c>
      <c r="E795" t="e">
        <f>VLOOKUP($D795,'[1]Counties Systems Crosswalk'!C:D,2)</f>
        <v>#N/A</v>
      </c>
      <c r="F795" t="e">
        <f>VLOOKUP($A795,[1]Intermediate!A:T,5)</f>
        <v>#N/A</v>
      </c>
      <c r="G795" s="8" t="e">
        <f>VLOOKUP($A795,[1]Intermediate!A:T,10)</f>
        <v>#N/A</v>
      </c>
      <c r="H795" s="8" t="e">
        <f>VLOOKUP($A795,[1]Intermediate!A:T,10)*[1]Intermediate!Q795/100</f>
        <v>#N/A</v>
      </c>
      <c r="I795" s="8" t="e">
        <f>VLOOKUP($A795,[1]Intermediate!A:T,10)*[1]Intermediate!R795/100</f>
        <v>#N/A</v>
      </c>
      <c r="J795" s="8" t="e">
        <f>VLOOKUP($A795,[1]Intermediate!A:T,10)*[1]Intermediate!S795/100</f>
        <v>#N/A</v>
      </c>
      <c r="K795" t="str">
        <f t="shared" si="48"/>
        <v/>
      </c>
      <c r="L795" s="9" t="e">
        <f>VLOOKUP($A795,[1]Intermediate!A:T,2)</f>
        <v>#N/A</v>
      </c>
      <c r="M795" t="e">
        <f t="shared" si="49"/>
        <v>#N/A</v>
      </c>
      <c r="N795" s="10" t="e">
        <f t="shared" si="50"/>
        <v>#N/A</v>
      </c>
      <c r="O795" s="10" t="e">
        <f t="shared" si="50"/>
        <v>#N/A</v>
      </c>
      <c r="P795" s="10" t="e">
        <f t="shared" si="50"/>
        <v>#N/A</v>
      </c>
      <c r="Q795" s="11" t="e">
        <f t="shared" si="51"/>
        <v>#N/A</v>
      </c>
    </row>
    <row r="796" spans="1:17" ht="15" hidden="1" customHeight="1" x14ac:dyDescent="0.3">
      <c r="A796" s="5">
        <f>[1]Intermediate!A796</f>
        <v>0</v>
      </c>
      <c r="B796" s="6" t="e">
        <f>VLOOKUP($D796,'[1]Counties Systems Crosswalk'!C:E,3)</f>
        <v>#N/A</v>
      </c>
      <c r="C796" s="7" t="e">
        <f>VLOOKUP($A796,[1]Intermediate!A:T,3)</f>
        <v>#N/A</v>
      </c>
      <c r="D796" s="7" t="e">
        <f>VLOOKUP($C796,[1]Claims!A:B,2,FALSE)</f>
        <v>#N/A</v>
      </c>
      <c r="E796" t="e">
        <f>VLOOKUP($D796,'[1]Counties Systems Crosswalk'!C:D,2)</f>
        <v>#N/A</v>
      </c>
      <c r="F796" t="e">
        <f>VLOOKUP($A796,[1]Intermediate!A:T,5)</f>
        <v>#N/A</v>
      </c>
      <c r="G796" s="8" t="e">
        <f>VLOOKUP($A796,[1]Intermediate!A:T,10)</f>
        <v>#N/A</v>
      </c>
      <c r="H796" s="8" t="e">
        <f>VLOOKUP($A796,[1]Intermediate!A:T,10)*[1]Intermediate!Q796/100</f>
        <v>#N/A</v>
      </c>
      <c r="I796" s="8" t="e">
        <f>VLOOKUP($A796,[1]Intermediate!A:T,10)*[1]Intermediate!R796/100</f>
        <v>#N/A</v>
      </c>
      <c r="J796" s="8" t="e">
        <f>VLOOKUP($A796,[1]Intermediate!A:T,10)*[1]Intermediate!S796/100</f>
        <v>#N/A</v>
      </c>
      <c r="K796" t="str">
        <f t="shared" si="48"/>
        <v/>
      </c>
      <c r="L796" s="9" t="e">
        <f>VLOOKUP($A796,[1]Intermediate!A:T,2)</f>
        <v>#N/A</v>
      </c>
      <c r="M796" t="e">
        <f t="shared" si="49"/>
        <v>#N/A</v>
      </c>
      <c r="N796" s="10" t="e">
        <f t="shared" si="50"/>
        <v>#N/A</v>
      </c>
      <c r="O796" s="10" t="e">
        <f t="shared" si="50"/>
        <v>#N/A</v>
      </c>
      <c r="P796" s="10" t="e">
        <f t="shared" si="50"/>
        <v>#N/A</v>
      </c>
      <c r="Q796" s="11" t="e">
        <f t="shared" si="51"/>
        <v>#N/A</v>
      </c>
    </row>
    <row r="797" spans="1:17" ht="15" hidden="1" customHeight="1" x14ac:dyDescent="0.3">
      <c r="A797" s="5">
        <f>[1]Intermediate!A797</f>
        <v>0</v>
      </c>
      <c r="B797" s="6" t="e">
        <f>VLOOKUP($D797,'[1]Counties Systems Crosswalk'!C:E,3)</f>
        <v>#N/A</v>
      </c>
      <c r="C797" s="7" t="e">
        <f>VLOOKUP($A797,[1]Intermediate!A:T,3)</f>
        <v>#N/A</v>
      </c>
      <c r="D797" s="7" t="e">
        <f>VLOOKUP($C797,[1]Claims!A:B,2,FALSE)</f>
        <v>#N/A</v>
      </c>
      <c r="E797" t="e">
        <f>VLOOKUP($D797,'[1]Counties Systems Crosswalk'!C:D,2)</f>
        <v>#N/A</v>
      </c>
      <c r="F797" t="e">
        <f>VLOOKUP($A797,[1]Intermediate!A:T,5)</f>
        <v>#N/A</v>
      </c>
      <c r="G797" s="8" t="e">
        <f>VLOOKUP($A797,[1]Intermediate!A:T,10)</f>
        <v>#N/A</v>
      </c>
      <c r="H797" s="8" t="e">
        <f>VLOOKUP($A797,[1]Intermediate!A:T,10)*[1]Intermediate!Q797/100</f>
        <v>#N/A</v>
      </c>
      <c r="I797" s="8" t="e">
        <f>VLOOKUP($A797,[1]Intermediate!A:T,10)*[1]Intermediate!R797/100</f>
        <v>#N/A</v>
      </c>
      <c r="J797" s="8" t="e">
        <f>VLOOKUP($A797,[1]Intermediate!A:T,10)*[1]Intermediate!S797/100</f>
        <v>#N/A</v>
      </c>
      <c r="K797" t="str">
        <f t="shared" si="48"/>
        <v/>
      </c>
      <c r="L797" s="9" t="e">
        <f>VLOOKUP($A797,[1]Intermediate!A:T,2)</f>
        <v>#N/A</v>
      </c>
      <c r="M797" t="e">
        <f t="shared" si="49"/>
        <v>#N/A</v>
      </c>
      <c r="N797" s="10" t="e">
        <f t="shared" si="50"/>
        <v>#N/A</v>
      </c>
      <c r="O797" s="10" t="e">
        <f t="shared" si="50"/>
        <v>#N/A</v>
      </c>
      <c r="P797" s="10" t="e">
        <f t="shared" si="50"/>
        <v>#N/A</v>
      </c>
      <c r="Q797" s="11" t="e">
        <f t="shared" si="51"/>
        <v>#N/A</v>
      </c>
    </row>
    <row r="798" spans="1:17" ht="15" hidden="1" customHeight="1" x14ac:dyDescent="0.3">
      <c r="A798" s="5">
        <f>[1]Intermediate!A798</f>
        <v>0</v>
      </c>
      <c r="B798" s="6" t="e">
        <f>VLOOKUP($D798,'[1]Counties Systems Crosswalk'!C:E,3)</f>
        <v>#N/A</v>
      </c>
      <c r="C798" s="7" t="e">
        <f>VLOOKUP($A798,[1]Intermediate!A:T,3)</f>
        <v>#N/A</v>
      </c>
      <c r="D798" s="7" t="e">
        <f>VLOOKUP($C798,[1]Claims!A:B,2,FALSE)</f>
        <v>#N/A</v>
      </c>
      <c r="E798" t="e">
        <f>VLOOKUP($D798,'[1]Counties Systems Crosswalk'!C:D,2)</f>
        <v>#N/A</v>
      </c>
      <c r="F798" t="e">
        <f>VLOOKUP($A798,[1]Intermediate!A:T,5)</f>
        <v>#N/A</v>
      </c>
      <c r="G798" s="8" t="e">
        <f>VLOOKUP($A798,[1]Intermediate!A:T,10)</f>
        <v>#N/A</v>
      </c>
      <c r="H798" s="8" t="e">
        <f>VLOOKUP($A798,[1]Intermediate!A:T,10)*[1]Intermediate!Q798/100</f>
        <v>#N/A</v>
      </c>
      <c r="I798" s="8" t="e">
        <f>VLOOKUP($A798,[1]Intermediate!A:T,10)*[1]Intermediate!R798/100</f>
        <v>#N/A</v>
      </c>
      <c r="J798" s="8" t="e">
        <f>VLOOKUP($A798,[1]Intermediate!A:T,10)*[1]Intermediate!S798/100</f>
        <v>#N/A</v>
      </c>
      <c r="K798" t="str">
        <f t="shared" si="48"/>
        <v/>
      </c>
      <c r="L798" s="9" t="e">
        <f>VLOOKUP($A798,[1]Intermediate!A:T,2)</f>
        <v>#N/A</v>
      </c>
      <c r="M798" t="e">
        <f t="shared" si="49"/>
        <v>#N/A</v>
      </c>
      <c r="N798" s="10" t="e">
        <f t="shared" si="50"/>
        <v>#N/A</v>
      </c>
      <c r="O798" s="10" t="e">
        <f t="shared" si="50"/>
        <v>#N/A</v>
      </c>
      <c r="P798" s="10" t="e">
        <f t="shared" si="50"/>
        <v>#N/A</v>
      </c>
      <c r="Q798" s="11" t="e">
        <f t="shared" si="51"/>
        <v>#N/A</v>
      </c>
    </row>
    <row r="799" spans="1:17" ht="15" hidden="1" customHeight="1" x14ac:dyDescent="0.3">
      <c r="A799" s="5">
        <f>[1]Intermediate!A799</f>
        <v>0</v>
      </c>
      <c r="B799" s="6" t="e">
        <f>VLOOKUP($D799,'[1]Counties Systems Crosswalk'!C:E,3)</f>
        <v>#N/A</v>
      </c>
      <c r="C799" s="7" t="e">
        <f>VLOOKUP($A799,[1]Intermediate!A:T,3)</f>
        <v>#N/A</v>
      </c>
      <c r="D799" s="7" t="e">
        <f>VLOOKUP($C799,[1]Claims!A:B,2,FALSE)</f>
        <v>#N/A</v>
      </c>
      <c r="E799" t="e">
        <f>VLOOKUP($D799,'[1]Counties Systems Crosswalk'!C:D,2)</f>
        <v>#N/A</v>
      </c>
      <c r="F799" t="e">
        <f>VLOOKUP($A799,[1]Intermediate!A:T,5)</f>
        <v>#N/A</v>
      </c>
      <c r="G799" s="8" t="e">
        <f>VLOOKUP($A799,[1]Intermediate!A:T,10)</f>
        <v>#N/A</v>
      </c>
      <c r="H799" s="8" t="e">
        <f>VLOOKUP($A799,[1]Intermediate!A:T,10)*[1]Intermediate!Q799/100</f>
        <v>#N/A</v>
      </c>
      <c r="I799" s="8" t="e">
        <f>VLOOKUP($A799,[1]Intermediate!A:T,10)*[1]Intermediate!R799/100</f>
        <v>#N/A</v>
      </c>
      <c r="J799" s="8" t="e">
        <f>VLOOKUP($A799,[1]Intermediate!A:T,10)*[1]Intermediate!S799/100</f>
        <v>#N/A</v>
      </c>
      <c r="K799" t="str">
        <f t="shared" si="48"/>
        <v/>
      </c>
      <c r="L799" s="9" t="e">
        <f>VLOOKUP($A799,[1]Intermediate!A:T,2)</f>
        <v>#N/A</v>
      </c>
      <c r="M799" t="e">
        <f t="shared" si="49"/>
        <v>#N/A</v>
      </c>
      <c r="N799" s="10" t="e">
        <f t="shared" si="50"/>
        <v>#N/A</v>
      </c>
      <c r="O799" s="10" t="e">
        <f t="shared" si="50"/>
        <v>#N/A</v>
      </c>
      <c r="P799" s="10" t="e">
        <f t="shared" si="50"/>
        <v>#N/A</v>
      </c>
      <c r="Q799" s="11" t="e">
        <f t="shared" si="51"/>
        <v>#N/A</v>
      </c>
    </row>
    <row r="800" spans="1:17" ht="15" hidden="1" customHeight="1" x14ac:dyDescent="0.3">
      <c r="A800" s="5">
        <f>[1]Intermediate!A800</f>
        <v>0</v>
      </c>
      <c r="B800" s="6" t="e">
        <f>VLOOKUP($D800,'[1]Counties Systems Crosswalk'!C:E,3)</f>
        <v>#N/A</v>
      </c>
      <c r="C800" s="7" t="e">
        <f>VLOOKUP($A800,[1]Intermediate!A:T,3)</f>
        <v>#N/A</v>
      </c>
      <c r="D800" s="7" t="e">
        <f>VLOOKUP($C800,[1]Claims!A:B,2,FALSE)</f>
        <v>#N/A</v>
      </c>
      <c r="E800" t="e">
        <f>VLOOKUP($D800,'[1]Counties Systems Crosswalk'!C:D,2)</f>
        <v>#N/A</v>
      </c>
      <c r="F800" t="e">
        <f>VLOOKUP($A800,[1]Intermediate!A:T,5)</f>
        <v>#N/A</v>
      </c>
      <c r="G800" s="8" t="e">
        <f>VLOOKUP($A800,[1]Intermediate!A:T,10)</f>
        <v>#N/A</v>
      </c>
      <c r="H800" s="8" t="e">
        <f>VLOOKUP($A800,[1]Intermediate!A:T,10)*[1]Intermediate!Q800/100</f>
        <v>#N/A</v>
      </c>
      <c r="I800" s="8" t="e">
        <f>VLOOKUP($A800,[1]Intermediate!A:T,10)*[1]Intermediate!R800/100</f>
        <v>#N/A</v>
      </c>
      <c r="J800" s="8" t="e">
        <f>VLOOKUP($A800,[1]Intermediate!A:T,10)*[1]Intermediate!S800/100</f>
        <v>#N/A</v>
      </c>
      <c r="K800" t="str">
        <f t="shared" si="48"/>
        <v/>
      </c>
      <c r="L800" s="9" t="e">
        <f>VLOOKUP($A800,[1]Intermediate!A:T,2)</f>
        <v>#N/A</v>
      </c>
      <c r="M800" t="e">
        <f t="shared" si="49"/>
        <v>#N/A</v>
      </c>
      <c r="N800" s="10" t="e">
        <f t="shared" si="50"/>
        <v>#N/A</v>
      </c>
      <c r="O800" s="10" t="e">
        <f t="shared" si="50"/>
        <v>#N/A</v>
      </c>
      <c r="P800" s="10" t="e">
        <f t="shared" si="50"/>
        <v>#N/A</v>
      </c>
      <c r="Q800" s="11" t="e">
        <f t="shared" si="51"/>
        <v>#N/A</v>
      </c>
    </row>
    <row r="801" spans="1:17" ht="15" hidden="1" customHeight="1" x14ac:dyDescent="0.3">
      <c r="A801" s="5">
        <f>[1]Intermediate!A801</f>
        <v>0</v>
      </c>
      <c r="B801" s="6" t="e">
        <f>VLOOKUP($D801,'[1]Counties Systems Crosswalk'!C:E,3)</f>
        <v>#N/A</v>
      </c>
      <c r="C801" s="7" t="e">
        <f>VLOOKUP($A801,[1]Intermediate!A:T,3)</f>
        <v>#N/A</v>
      </c>
      <c r="D801" s="7" t="e">
        <f>VLOOKUP($C801,[1]Claims!A:B,2,FALSE)</f>
        <v>#N/A</v>
      </c>
      <c r="E801" t="e">
        <f>VLOOKUP($D801,'[1]Counties Systems Crosswalk'!C:D,2)</f>
        <v>#N/A</v>
      </c>
      <c r="F801" t="e">
        <f>VLOOKUP($A801,[1]Intermediate!A:T,5)</f>
        <v>#N/A</v>
      </c>
      <c r="G801" s="8" t="e">
        <f>VLOOKUP($A801,[1]Intermediate!A:T,10)</f>
        <v>#N/A</v>
      </c>
      <c r="H801" s="8" t="e">
        <f>VLOOKUP($A801,[1]Intermediate!A:T,10)*[1]Intermediate!Q801/100</f>
        <v>#N/A</v>
      </c>
      <c r="I801" s="8" t="e">
        <f>VLOOKUP($A801,[1]Intermediate!A:T,10)*[1]Intermediate!R801/100</f>
        <v>#N/A</v>
      </c>
      <c r="J801" s="8" t="e">
        <f>VLOOKUP($A801,[1]Intermediate!A:T,10)*[1]Intermediate!S801/100</f>
        <v>#N/A</v>
      </c>
      <c r="K801" t="str">
        <f t="shared" si="48"/>
        <v/>
      </c>
      <c r="L801" s="9" t="e">
        <f>VLOOKUP($A801,[1]Intermediate!A:T,2)</f>
        <v>#N/A</v>
      </c>
      <c r="M801" t="e">
        <f t="shared" si="49"/>
        <v>#N/A</v>
      </c>
      <c r="N801" s="10" t="e">
        <f t="shared" si="50"/>
        <v>#N/A</v>
      </c>
      <c r="O801" s="10" t="e">
        <f t="shared" si="50"/>
        <v>#N/A</v>
      </c>
      <c r="P801" s="10" t="e">
        <f t="shared" si="50"/>
        <v>#N/A</v>
      </c>
      <c r="Q801" s="11" t="e">
        <f t="shared" si="51"/>
        <v>#N/A</v>
      </c>
    </row>
    <row r="802" spans="1:17" ht="15" hidden="1" customHeight="1" x14ac:dyDescent="0.3">
      <c r="A802" s="5">
        <f>[1]Intermediate!A802</f>
        <v>0</v>
      </c>
      <c r="B802" s="6" t="e">
        <f>VLOOKUP($D802,'[1]Counties Systems Crosswalk'!C:E,3)</f>
        <v>#N/A</v>
      </c>
      <c r="C802" s="7" t="e">
        <f>VLOOKUP($A802,[1]Intermediate!A:T,3)</f>
        <v>#N/A</v>
      </c>
      <c r="D802" s="7" t="e">
        <f>VLOOKUP($C802,[1]Claims!A:B,2,FALSE)</f>
        <v>#N/A</v>
      </c>
      <c r="E802" t="e">
        <f>VLOOKUP($D802,'[1]Counties Systems Crosswalk'!C:D,2)</f>
        <v>#N/A</v>
      </c>
      <c r="F802" t="e">
        <f>VLOOKUP($A802,[1]Intermediate!A:T,5)</f>
        <v>#N/A</v>
      </c>
      <c r="G802" s="8" t="e">
        <f>VLOOKUP($A802,[1]Intermediate!A:T,10)</f>
        <v>#N/A</v>
      </c>
      <c r="H802" s="8" t="e">
        <f>VLOOKUP($A802,[1]Intermediate!A:T,10)*[1]Intermediate!Q802/100</f>
        <v>#N/A</v>
      </c>
      <c r="I802" s="8" t="e">
        <f>VLOOKUP($A802,[1]Intermediate!A:T,10)*[1]Intermediate!R802/100</f>
        <v>#N/A</v>
      </c>
      <c r="J802" s="8" t="e">
        <f>VLOOKUP($A802,[1]Intermediate!A:T,10)*[1]Intermediate!S802/100</f>
        <v>#N/A</v>
      </c>
      <c r="K802" t="str">
        <f t="shared" si="48"/>
        <v/>
      </c>
      <c r="L802" s="9" t="e">
        <f>VLOOKUP($A802,[1]Intermediate!A:T,2)</f>
        <v>#N/A</v>
      </c>
      <c r="M802" t="e">
        <f t="shared" si="49"/>
        <v>#N/A</v>
      </c>
      <c r="N802" s="10" t="e">
        <f t="shared" si="50"/>
        <v>#N/A</v>
      </c>
      <c r="O802" s="10" t="e">
        <f t="shared" si="50"/>
        <v>#N/A</v>
      </c>
      <c r="P802" s="10" t="e">
        <f t="shared" si="50"/>
        <v>#N/A</v>
      </c>
      <c r="Q802" s="11" t="e">
        <f t="shared" si="51"/>
        <v>#N/A</v>
      </c>
    </row>
    <row r="803" spans="1:17" ht="15" hidden="1" customHeight="1" x14ac:dyDescent="0.3">
      <c r="A803" s="5">
        <f>[1]Intermediate!A803</f>
        <v>0</v>
      </c>
      <c r="B803" s="6" t="e">
        <f>VLOOKUP($D803,'[1]Counties Systems Crosswalk'!C:E,3)</f>
        <v>#N/A</v>
      </c>
      <c r="C803" s="7" t="e">
        <f>VLOOKUP($A803,[1]Intermediate!A:T,3)</f>
        <v>#N/A</v>
      </c>
      <c r="D803" s="7" t="e">
        <f>VLOOKUP($C803,[1]Claims!A:B,2,FALSE)</f>
        <v>#N/A</v>
      </c>
      <c r="E803" t="e">
        <f>VLOOKUP($D803,'[1]Counties Systems Crosswalk'!C:D,2)</f>
        <v>#N/A</v>
      </c>
      <c r="F803" t="e">
        <f>VLOOKUP($A803,[1]Intermediate!A:T,5)</f>
        <v>#N/A</v>
      </c>
      <c r="G803" s="8" t="e">
        <f>VLOOKUP($A803,[1]Intermediate!A:T,10)</f>
        <v>#N/A</v>
      </c>
      <c r="H803" s="8" t="e">
        <f>VLOOKUP($A803,[1]Intermediate!A:T,10)*[1]Intermediate!Q803/100</f>
        <v>#N/A</v>
      </c>
      <c r="I803" s="8" t="e">
        <f>VLOOKUP($A803,[1]Intermediate!A:T,10)*[1]Intermediate!R803/100</f>
        <v>#N/A</v>
      </c>
      <c r="J803" s="8" t="e">
        <f>VLOOKUP($A803,[1]Intermediate!A:T,10)*[1]Intermediate!S803/100</f>
        <v>#N/A</v>
      </c>
      <c r="K803" t="str">
        <f t="shared" si="48"/>
        <v/>
      </c>
      <c r="L803" s="9" t="e">
        <f>VLOOKUP($A803,[1]Intermediate!A:T,2)</f>
        <v>#N/A</v>
      </c>
      <c r="M803" t="e">
        <f t="shared" si="49"/>
        <v>#N/A</v>
      </c>
      <c r="N803" s="10" t="e">
        <f t="shared" si="50"/>
        <v>#N/A</v>
      </c>
      <c r="O803" s="10" t="e">
        <f t="shared" si="50"/>
        <v>#N/A</v>
      </c>
      <c r="P803" s="10" t="e">
        <f t="shared" si="50"/>
        <v>#N/A</v>
      </c>
      <c r="Q803" s="11" t="e">
        <f t="shared" si="51"/>
        <v>#N/A</v>
      </c>
    </row>
    <row r="804" spans="1:17" ht="15" hidden="1" customHeight="1" x14ac:dyDescent="0.3">
      <c r="A804" s="5">
        <f>[1]Intermediate!A804</f>
        <v>0</v>
      </c>
      <c r="B804" s="6" t="e">
        <f>VLOOKUP($D804,'[1]Counties Systems Crosswalk'!C:E,3)</f>
        <v>#N/A</v>
      </c>
      <c r="C804" s="7" t="e">
        <f>VLOOKUP($A804,[1]Intermediate!A:T,3)</f>
        <v>#N/A</v>
      </c>
      <c r="D804" s="7" t="e">
        <f>VLOOKUP($C804,[1]Claims!A:B,2,FALSE)</f>
        <v>#N/A</v>
      </c>
      <c r="E804" t="e">
        <f>VLOOKUP($D804,'[1]Counties Systems Crosswalk'!C:D,2)</f>
        <v>#N/A</v>
      </c>
      <c r="F804" t="e">
        <f>VLOOKUP($A804,[1]Intermediate!A:T,5)</f>
        <v>#N/A</v>
      </c>
      <c r="G804" s="8" t="e">
        <f>VLOOKUP($A804,[1]Intermediate!A:T,10)</f>
        <v>#N/A</v>
      </c>
      <c r="H804" s="8" t="e">
        <f>VLOOKUP($A804,[1]Intermediate!A:T,10)*[1]Intermediate!Q804/100</f>
        <v>#N/A</v>
      </c>
      <c r="I804" s="8" t="e">
        <f>VLOOKUP($A804,[1]Intermediate!A:T,10)*[1]Intermediate!R804/100</f>
        <v>#N/A</v>
      </c>
      <c r="J804" s="8" t="e">
        <f>VLOOKUP($A804,[1]Intermediate!A:T,10)*[1]Intermediate!S804/100</f>
        <v>#N/A</v>
      </c>
      <c r="K804" t="str">
        <f t="shared" si="48"/>
        <v/>
      </c>
      <c r="L804" s="9" t="e">
        <f>VLOOKUP($A804,[1]Intermediate!A:T,2)</f>
        <v>#N/A</v>
      </c>
      <c r="M804" t="e">
        <f t="shared" si="49"/>
        <v>#N/A</v>
      </c>
      <c r="N804" s="10" t="e">
        <f t="shared" si="50"/>
        <v>#N/A</v>
      </c>
      <c r="O804" s="10" t="e">
        <f t="shared" si="50"/>
        <v>#N/A</v>
      </c>
      <c r="P804" s="10" t="e">
        <f t="shared" si="50"/>
        <v>#N/A</v>
      </c>
      <c r="Q804" s="11" t="e">
        <f t="shared" si="51"/>
        <v>#N/A</v>
      </c>
    </row>
    <row r="805" spans="1:17" ht="15" hidden="1" customHeight="1" x14ac:dyDescent="0.3">
      <c r="A805" s="5">
        <f>[1]Intermediate!A805</f>
        <v>0</v>
      </c>
      <c r="B805" s="6" t="e">
        <f>VLOOKUP($D805,'[1]Counties Systems Crosswalk'!C:E,3)</f>
        <v>#N/A</v>
      </c>
      <c r="C805" s="7" t="e">
        <f>VLOOKUP($A805,[1]Intermediate!A:T,3)</f>
        <v>#N/A</v>
      </c>
      <c r="D805" s="7" t="e">
        <f>VLOOKUP($C805,[1]Claims!A:B,2,FALSE)</f>
        <v>#N/A</v>
      </c>
      <c r="E805" t="e">
        <f>VLOOKUP($D805,'[1]Counties Systems Crosswalk'!C:D,2)</f>
        <v>#N/A</v>
      </c>
      <c r="F805" t="e">
        <f>VLOOKUP($A805,[1]Intermediate!A:T,5)</f>
        <v>#N/A</v>
      </c>
      <c r="G805" s="8" t="e">
        <f>VLOOKUP($A805,[1]Intermediate!A:T,10)</f>
        <v>#N/A</v>
      </c>
      <c r="H805" s="8" t="e">
        <f>VLOOKUP($A805,[1]Intermediate!A:T,10)*[1]Intermediate!Q805/100</f>
        <v>#N/A</v>
      </c>
      <c r="I805" s="8" t="e">
        <f>VLOOKUP($A805,[1]Intermediate!A:T,10)*[1]Intermediate!R805/100</f>
        <v>#N/A</v>
      </c>
      <c r="J805" s="8" t="e">
        <f>VLOOKUP($A805,[1]Intermediate!A:T,10)*[1]Intermediate!S805/100</f>
        <v>#N/A</v>
      </c>
      <c r="K805" t="str">
        <f t="shared" si="48"/>
        <v/>
      </c>
      <c r="L805" s="9" t="e">
        <f>VLOOKUP($A805,[1]Intermediate!A:T,2)</f>
        <v>#N/A</v>
      </c>
      <c r="M805" t="e">
        <f t="shared" si="49"/>
        <v>#N/A</v>
      </c>
      <c r="N805" s="10" t="e">
        <f t="shared" si="50"/>
        <v>#N/A</v>
      </c>
      <c r="O805" s="10" t="e">
        <f t="shared" si="50"/>
        <v>#N/A</v>
      </c>
      <c r="P805" s="10" t="e">
        <f t="shared" si="50"/>
        <v>#N/A</v>
      </c>
      <c r="Q805" s="11" t="e">
        <f t="shared" si="51"/>
        <v>#N/A</v>
      </c>
    </row>
    <row r="806" spans="1:17" ht="15" hidden="1" customHeight="1" x14ac:dyDescent="0.3">
      <c r="A806" s="5">
        <f>[1]Intermediate!A806</f>
        <v>0</v>
      </c>
      <c r="B806" s="6" t="e">
        <f>VLOOKUP($D806,'[1]Counties Systems Crosswalk'!C:E,3)</f>
        <v>#N/A</v>
      </c>
      <c r="C806" s="7" t="e">
        <f>VLOOKUP($A806,[1]Intermediate!A:T,3)</f>
        <v>#N/A</v>
      </c>
      <c r="D806" s="7" t="e">
        <f>VLOOKUP($C806,[1]Claims!A:B,2,FALSE)</f>
        <v>#N/A</v>
      </c>
      <c r="E806" t="e">
        <f>VLOOKUP($D806,'[1]Counties Systems Crosswalk'!C:D,2)</f>
        <v>#N/A</v>
      </c>
      <c r="F806" t="e">
        <f>VLOOKUP($A806,[1]Intermediate!A:T,5)</f>
        <v>#N/A</v>
      </c>
      <c r="G806" s="8" t="e">
        <f>VLOOKUP($A806,[1]Intermediate!A:T,10)</f>
        <v>#N/A</v>
      </c>
      <c r="H806" s="8" t="e">
        <f>VLOOKUP($A806,[1]Intermediate!A:T,10)*[1]Intermediate!Q806/100</f>
        <v>#N/A</v>
      </c>
      <c r="I806" s="8" t="e">
        <f>VLOOKUP($A806,[1]Intermediate!A:T,10)*[1]Intermediate!R806/100</f>
        <v>#N/A</v>
      </c>
      <c r="J806" s="8" t="e">
        <f>VLOOKUP($A806,[1]Intermediate!A:T,10)*[1]Intermediate!S806/100</f>
        <v>#N/A</v>
      </c>
      <c r="K806" t="str">
        <f t="shared" si="48"/>
        <v/>
      </c>
      <c r="L806" s="9" t="e">
        <f>VLOOKUP($A806,[1]Intermediate!A:T,2)</f>
        <v>#N/A</v>
      </c>
      <c r="M806" t="e">
        <f t="shared" si="49"/>
        <v>#N/A</v>
      </c>
      <c r="N806" s="10" t="e">
        <f t="shared" si="50"/>
        <v>#N/A</v>
      </c>
      <c r="O806" s="10" t="e">
        <f t="shared" si="50"/>
        <v>#N/A</v>
      </c>
      <c r="P806" s="10" t="e">
        <f t="shared" si="50"/>
        <v>#N/A</v>
      </c>
      <c r="Q806" s="11" t="e">
        <f t="shared" si="51"/>
        <v>#N/A</v>
      </c>
    </row>
    <row r="807" spans="1:17" ht="15" hidden="1" customHeight="1" x14ac:dyDescent="0.3">
      <c r="A807" s="5">
        <f>[1]Intermediate!A807</f>
        <v>0</v>
      </c>
      <c r="B807" s="6" t="e">
        <f>VLOOKUP($D807,'[1]Counties Systems Crosswalk'!C:E,3)</f>
        <v>#N/A</v>
      </c>
      <c r="C807" s="7" t="e">
        <f>VLOOKUP($A807,[1]Intermediate!A:T,3)</f>
        <v>#N/A</v>
      </c>
      <c r="D807" s="7" t="e">
        <f>VLOOKUP($C807,[1]Claims!A:B,2,FALSE)</f>
        <v>#N/A</v>
      </c>
      <c r="E807" t="e">
        <f>VLOOKUP($D807,'[1]Counties Systems Crosswalk'!C:D,2)</f>
        <v>#N/A</v>
      </c>
      <c r="F807" t="e">
        <f>VLOOKUP($A807,[1]Intermediate!A:T,5)</f>
        <v>#N/A</v>
      </c>
      <c r="G807" s="8" t="e">
        <f>VLOOKUP($A807,[1]Intermediate!A:T,10)</f>
        <v>#N/A</v>
      </c>
      <c r="H807" s="8" t="e">
        <f>VLOOKUP($A807,[1]Intermediate!A:T,10)*[1]Intermediate!Q807/100</f>
        <v>#N/A</v>
      </c>
      <c r="I807" s="8" t="e">
        <f>VLOOKUP($A807,[1]Intermediate!A:T,10)*[1]Intermediate!R807/100</f>
        <v>#N/A</v>
      </c>
      <c r="J807" s="8" t="e">
        <f>VLOOKUP($A807,[1]Intermediate!A:T,10)*[1]Intermediate!S807/100</f>
        <v>#N/A</v>
      </c>
      <c r="K807" t="str">
        <f t="shared" si="48"/>
        <v/>
      </c>
      <c r="L807" s="9" t="e">
        <f>VLOOKUP($A807,[1]Intermediate!A:T,2)</f>
        <v>#N/A</v>
      </c>
      <c r="M807" t="e">
        <f t="shared" si="49"/>
        <v>#N/A</v>
      </c>
      <c r="N807" s="10" t="e">
        <f t="shared" si="50"/>
        <v>#N/A</v>
      </c>
      <c r="O807" s="10" t="e">
        <f t="shared" si="50"/>
        <v>#N/A</v>
      </c>
      <c r="P807" s="10" t="e">
        <f t="shared" si="50"/>
        <v>#N/A</v>
      </c>
      <c r="Q807" s="11" t="e">
        <f t="shared" si="51"/>
        <v>#N/A</v>
      </c>
    </row>
    <row r="808" spans="1:17" ht="15" hidden="1" customHeight="1" x14ac:dyDescent="0.3">
      <c r="A808" s="5">
        <f>[1]Intermediate!A808</f>
        <v>0</v>
      </c>
      <c r="B808" s="6" t="e">
        <f>VLOOKUP($D808,'[1]Counties Systems Crosswalk'!C:E,3)</f>
        <v>#N/A</v>
      </c>
      <c r="C808" s="7" t="e">
        <f>VLOOKUP($A808,[1]Intermediate!A:T,3)</f>
        <v>#N/A</v>
      </c>
      <c r="D808" s="7" t="e">
        <f>VLOOKUP($C808,[1]Claims!A:B,2,FALSE)</f>
        <v>#N/A</v>
      </c>
      <c r="E808" t="e">
        <f>VLOOKUP($D808,'[1]Counties Systems Crosswalk'!C:D,2)</f>
        <v>#N/A</v>
      </c>
      <c r="F808" t="e">
        <f>VLOOKUP($A808,[1]Intermediate!A:T,5)</f>
        <v>#N/A</v>
      </c>
      <c r="G808" s="8" t="e">
        <f>VLOOKUP($A808,[1]Intermediate!A:T,10)</f>
        <v>#N/A</v>
      </c>
      <c r="H808" s="8" t="e">
        <f>VLOOKUP($A808,[1]Intermediate!A:T,10)*[1]Intermediate!Q808/100</f>
        <v>#N/A</v>
      </c>
      <c r="I808" s="8" t="e">
        <f>VLOOKUP($A808,[1]Intermediate!A:T,10)*[1]Intermediate!R808/100</f>
        <v>#N/A</v>
      </c>
      <c r="J808" s="8" t="e">
        <f>VLOOKUP($A808,[1]Intermediate!A:T,10)*[1]Intermediate!S808/100</f>
        <v>#N/A</v>
      </c>
      <c r="K808" t="str">
        <f t="shared" si="48"/>
        <v/>
      </c>
      <c r="L808" s="9" t="e">
        <f>VLOOKUP($A808,[1]Intermediate!A:T,2)</f>
        <v>#N/A</v>
      </c>
      <c r="M808" t="e">
        <f t="shared" si="49"/>
        <v>#N/A</v>
      </c>
      <c r="N808" s="10" t="e">
        <f t="shared" si="50"/>
        <v>#N/A</v>
      </c>
      <c r="O808" s="10" t="e">
        <f t="shared" si="50"/>
        <v>#N/A</v>
      </c>
      <c r="P808" s="10" t="e">
        <f t="shared" si="50"/>
        <v>#N/A</v>
      </c>
      <c r="Q808" s="11" t="e">
        <f t="shared" si="51"/>
        <v>#N/A</v>
      </c>
    </row>
    <row r="809" spans="1:17" ht="15" hidden="1" customHeight="1" x14ac:dyDescent="0.3">
      <c r="A809" s="5">
        <f>[1]Intermediate!A809</f>
        <v>0</v>
      </c>
      <c r="B809" s="6" t="e">
        <f>VLOOKUP($D809,'[1]Counties Systems Crosswalk'!C:E,3)</f>
        <v>#N/A</v>
      </c>
      <c r="C809" s="7" t="e">
        <f>VLOOKUP($A809,[1]Intermediate!A:T,3)</f>
        <v>#N/A</v>
      </c>
      <c r="D809" s="7" t="e">
        <f>VLOOKUP($C809,[1]Claims!A:B,2,FALSE)</f>
        <v>#N/A</v>
      </c>
      <c r="E809" t="e">
        <f>VLOOKUP($D809,'[1]Counties Systems Crosswalk'!C:D,2)</f>
        <v>#N/A</v>
      </c>
      <c r="F809" t="e">
        <f>VLOOKUP($A809,[1]Intermediate!A:T,5)</f>
        <v>#N/A</v>
      </c>
      <c r="G809" s="8" t="e">
        <f>VLOOKUP($A809,[1]Intermediate!A:T,10)</f>
        <v>#N/A</v>
      </c>
      <c r="H809" s="8" t="e">
        <f>VLOOKUP($A809,[1]Intermediate!A:T,10)*[1]Intermediate!Q809/100</f>
        <v>#N/A</v>
      </c>
      <c r="I809" s="8" t="e">
        <f>VLOOKUP($A809,[1]Intermediate!A:T,10)*[1]Intermediate!R809/100</f>
        <v>#N/A</v>
      </c>
      <c r="J809" s="8" t="e">
        <f>VLOOKUP($A809,[1]Intermediate!A:T,10)*[1]Intermediate!S809/100</f>
        <v>#N/A</v>
      </c>
      <c r="K809" t="str">
        <f t="shared" si="48"/>
        <v/>
      </c>
      <c r="L809" s="9" t="e">
        <f>VLOOKUP($A809,[1]Intermediate!A:T,2)</f>
        <v>#N/A</v>
      </c>
      <c r="M809" t="e">
        <f t="shared" si="49"/>
        <v>#N/A</v>
      </c>
      <c r="N809" s="10" t="e">
        <f t="shared" si="50"/>
        <v>#N/A</v>
      </c>
      <c r="O809" s="10" t="e">
        <f t="shared" si="50"/>
        <v>#N/A</v>
      </c>
      <c r="P809" s="10" t="e">
        <f t="shared" si="50"/>
        <v>#N/A</v>
      </c>
      <c r="Q809" s="11" t="e">
        <f t="shared" si="51"/>
        <v>#N/A</v>
      </c>
    </row>
    <row r="810" spans="1:17" ht="15" hidden="1" customHeight="1" x14ac:dyDescent="0.3">
      <c r="A810" s="5">
        <f>[1]Intermediate!A810</f>
        <v>0</v>
      </c>
      <c r="B810" s="6" t="e">
        <f>VLOOKUP($D810,'[1]Counties Systems Crosswalk'!C:E,3)</f>
        <v>#N/A</v>
      </c>
      <c r="C810" s="7" t="e">
        <f>VLOOKUP($A810,[1]Intermediate!A:T,3)</f>
        <v>#N/A</v>
      </c>
      <c r="D810" s="7" t="e">
        <f>VLOOKUP($C810,[1]Claims!A:B,2,FALSE)</f>
        <v>#N/A</v>
      </c>
      <c r="E810" t="e">
        <f>VLOOKUP($D810,'[1]Counties Systems Crosswalk'!C:D,2)</f>
        <v>#N/A</v>
      </c>
      <c r="F810" t="e">
        <f>VLOOKUP($A810,[1]Intermediate!A:T,5)</f>
        <v>#N/A</v>
      </c>
      <c r="G810" s="8" t="e">
        <f>VLOOKUP($A810,[1]Intermediate!A:T,10)</f>
        <v>#N/A</v>
      </c>
      <c r="H810" s="8" t="e">
        <f>VLOOKUP($A810,[1]Intermediate!A:T,10)*[1]Intermediate!Q810/100</f>
        <v>#N/A</v>
      </c>
      <c r="I810" s="8" t="e">
        <f>VLOOKUP($A810,[1]Intermediate!A:T,10)*[1]Intermediate!R810/100</f>
        <v>#N/A</v>
      </c>
      <c r="J810" s="8" t="e">
        <f>VLOOKUP($A810,[1]Intermediate!A:T,10)*[1]Intermediate!S810/100</f>
        <v>#N/A</v>
      </c>
      <c r="K810" t="str">
        <f t="shared" si="48"/>
        <v/>
      </c>
      <c r="L810" s="9" t="e">
        <f>VLOOKUP($A810,[1]Intermediate!A:T,2)</f>
        <v>#N/A</v>
      </c>
      <c r="M810" t="e">
        <f t="shared" si="49"/>
        <v>#N/A</v>
      </c>
      <c r="N810" s="10" t="e">
        <f t="shared" si="50"/>
        <v>#N/A</v>
      </c>
      <c r="O810" s="10" t="e">
        <f t="shared" si="50"/>
        <v>#N/A</v>
      </c>
      <c r="P810" s="10" t="e">
        <f t="shared" si="50"/>
        <v>#N/A</v>
      </c>
      <c r="Q810" s="11" t="e">
        <f t="shared" si="51"/>
        <v>#N/A</v>
      </c>
    </row>
    <row r="811" spans="1:17" ht="15" hidden="1" customHeight="1" x14ac:dyDescent="0.3">
      <c r="A811" s="5">
        <f>[1]Intermediate!A811</f>
        <v>0</v>
      </c>
      <c r="B811" s="6" t="e">
        <f>VLOOKUP($D811,'[1]Counties Systems Crosswalk'!C:E,3)</f>
        <v>#N/A</v>
      </c>
      <c r="C811" s="7" t="e">
        <f>VLOOKUP($A811,[1]Intermediate!A:T,3)</f>
        <v>#N/A</v>
      </c>
      <c r="D811" s="7" t="e">
        <f>VLOOKUP($C811,[1]Claims!A:B,2,FALSE)</f>
        <v>#N/A</v>
      </c>
      <c r="E811" t="e">
        <f>VLOOKUP($D811,'[1]Counties Systems Crosswalk'!C:D,2)</f>
        <v>#N/A</v>
      </c>
      <c r="F811" t="e">
        <f>VLOOKUP($A811,[1]Intermediate!A:T,5)</f>
        <v>#N/A</v>
      </c>
      <c r="G811" s="8" t="e">
        <f>VLOOKUP($A811,[1]Intermediate!A:T,10)</f>
        <v>#N/A</v>
      </c>
      <c r="H811" s="8" t="e">
        <f>VLOOKUP($A811,[1]Intermediate!A:T,10)*[1]Intermediate!Q811/100</f>
        <v>#N/A</v>
      </c>
      <c r="I811" s="8" t="e">
        <f>VLOOKUP($A811,[1]Intermediate!A:T,10)*[1]Intermediate!R811/100</f>
        <v>#N/A</v>
      </c>
      <c r="J811" s="8" t="e">
        <f>VLOOKUP($A811,[1]Intermediate!A:T,10)*[1]Intermediate!S811/100</f>
        <v>#N/A</v>
      </c>
      <c r="K811" t="str">
        <f t="shared" si="48"/>
        <v/>
      </c>
      <c r="L811" s="9" t="e">
        <f>VLOOKUP($A811,[1]Intermediate!A:T,2)</f>
        <v>#N/A</v>
      </c>
      <c r="M811" t="e">
        <f t="shared" si="49"/>
        <v>#N/A</v>
      </c>
      <c r="N811" s="10" t="e">
        <f t="shared" si="50"/>
        <v>#N/A</v>
      </c>
      <c r="O811" s="10" t="e">
        <f t="shared" si="50"/>
        <v>#N/A</v>
      </c>
      <c r="P811" s="10" t="e">
        <f t="shared" si="50"/>
        <v>#N/A</v>
      </c>
      <c r="Q811" s="11" t="e">
        <f t="shared" si="51"/>
        <v>#N/A</v>
      </c>
    </row>
    <row r="812" spans="1:17" ht="15" hidden="1" customHeight="1" x14ac:dyDescent="0.3">
      <c r="A812" s="5">
        <f>[1]Intermediate!A812</f>
        <v>0</v>
      </c>
      <c r="B812" s="6" t="e">
        <f>VLOOKUP($D812,'[1]Counties Systems Crosswalk'!C:E,3)</f>
        <v>#N/A</v>
      </c>
      <c r="C812" s="7" t="e">
        <f>VLOOKUP($A812,[1]Intermediate!A:T,3)</f>
        <v>#N/A</v>
      </c>
      <c r="D812" s="7" t="e">
        <f>VLOOKUP($C812,[1]Claims!A:B,2,FALSE)</f>
        <v>#N/A</v>
      </c>
      <c r="E812" t="e">
        <f>VLOOKUP($D812,'[1]Counties Systems Crosswalk'!C:D,2)</f>
        <v>#N/A</v>
      </c>
      <c r="F812" t="e">
        <f>VLOOKUP($A812,[1]Intermediate!A:T,5)</f>
        <v>#N/A</v>
      </c>
      <c r="G812" s="8" t="e">
        <f>VLOOKUP($A812,[1]Intermediate!A:T,10)</f>
        <v>#N/A</v>
      </c>
      <c r="H812" s="8" t="e">
        <f>VLOOKUP($A812,[1]Intermediate!A:T,10)*[1]Intermediate!Q812/100</f>
        <v>#N/A</v>
      </c>
      <c r="I812" s="8" t="e">
        <f>VLOOKUP($A812,[1]Intermediate!A:T,10)*[1]Intermediate!R812/100</f>
        <v>#N/A</v>
      </c>
      <c r="J812" s="8" t="e">
        <f>VLOOKUP($A812,[1]Intermediate!A:T,10)*[1]Intermediate!S812/100</f>
        <v>#N/A</v>
      </c>
      <c r="K812" t="str">
        <f t="shared" si="48"/>
        <v/>
      </c>
      <c r="L812" s="9" t="e">
        <f>VLOOKUP($A812,[1]Intermediate!A:T,2)</f>
        <v>#N/A</v>
      </c>
      <c r="M812" t="e">
        <f t="shared" si="49"/>
        <v>#N/A</v>
      </c>
      <c r="N812" s="10" t="e">
        <f t="shared" si="50"/>
        <v>#N/A</v>
      </c>
      <c r="O812" s="10" t="e">
        <f t="shared" si="50"/>
        <v>#N/A</v>
      </c>
      <c r="P812" s="10" t="e">
        <f t="shared" si="50"/>
        <v>#N/A</v>
      </c>
      <c r="Q812" s="11" t="e">
        <f t="shared" si="51"/>
        <v>#N/A</v>
      </c>
    </row>
    <row r="813" spans="1:17" ht="15" hidden="1" customHeight="1" x14ac:dyDescent="0.3">
      <c r="A813" s="5">
        <f>[1]Intermediate!A813</f>
        <v>0</v>
      </c>
      <c r="B813" s="6" t="e">
        <f>VLOOKUP($D813,'[1]Counties Systems Crosswalk'!C:E,3)</f>
        <v>#N/A</v>
      </c>
      <c r="C813" s="7" t="e">
        <f>VLOOKUP($A813,[1]Intermediate!A:T,3)</f>
        <v>#N/A</v>
      </c>
      <c r="D813" s="7" t="e">
        <f>VLOOKUP($C813,[1]Claims!A:B,2,FALSE)</f>
        <v>#N/A</v>
      </c>
      <c r="E813" t="e">
        <f>VLOOKUP($D813,'[1]Counties Systems Crosswalk'!C:D,2)</f>
        <v>#N/A</v>
      </c>
      <c r="F813" t="e">
        <f>VLOOKUP($A813,[1]Intermediate!A:T,5)</f>
        <v>#N/A</v>
      </c>
      <c r="G813" s="8" t="e">
        <f>VLOOKUP($A813,[1]Intermediate!A:T,10)</f>
        <v>#N/A</v>
      </c>
      <c r="H813" s="8" t="e">
        <f>VLOOKUP($A813,[1]Intermediate!A:T,10)*[1]Intermediate!Q813/100</f>
        <v>#N/A</v>
      </c>
      <c r="I813" s="8" t="e">
        <f>VLOOKUP($A813,[1]Intermediate!A:T,10)*[1]Intermediate!R813/100</f>
        <v>#N/A</v>
      </c>
      <c r="J813" s="8" t="e">
        <f>VLOOKUP($A813,[1]Intermediate!A:T,10)*[1]Intermediate!S813/100</f>
        <v>#N/A</v>
      </c>
      <c r="K813" t="str">
        <f t="shared" si="48"/>
        <v/>
      </c>
      <c r="L813" s="9" t="e">
        <f>VLOOKUP($A813,[1]Intermediate!A:T,2)</f>
        <v>#N/A</v>
      </c>
      <c r="M813" t="e">
        <f t="shared" si="49"/>
        <v>#N/A</v>
      </c>
      <c r="N813" s="10" t="e">
        <f t="shared" si="50"/>
        <v>#N/A</v>
      </c>
      <c r="O813" s="10" t="e">
        <f t="shared" si="50"/>
        <v>#N/A</v>
      </c>
      <c r="P813" s="10" t="e">
        <f t="shared" si="50"/>
        <v>#N/A</v>
      </c>
      <c r="Q813" s="11" t="e">
        <f t="shared" si="51"/>
        <v>#N/A</v>
      </c>
    </row>
    <row r="814" spans="1:17" ht="15" hidden="1" customHeight="1" x14ac:dyDescent="0.3">
      <c r="A814" s="5">
        <f>[1]Intermediate!A814</f>
        <v>0</v>
      </c>
      <c r="B814" s="6" t="e">
        <f>VLOOKUP($D814,'[1]Counties Systems Crosswalk'!C:E,3)</f>
        <v>#N/A</v>
      </c>
      <c r="C814" s="7" t="e">
        <f>VLOOKUP($A814,[1]Intermediate!A:T,3)</f>
        <v>#N/A</v>
      </c>
      <c r="D814" s="7" t="e">
        <f>VLOOKUP($C814,[1]Claims!A:B,2,FALSE)</f>
        <v>#N/A</v>
      </c>
      <c r="E814" t="e">
        <f>VLOOKUP($D814,'[1]Counties Systems Crosswalk'!C:D,2)</f>
        <v>#N/A</v>
      </c>
      <c r="F814" t="e">
        <f>VLOOKUP($A814,[1]Intermediate!A:T,5)</f>
        <v>#N/A</v>
      </c>
      <c r="G814" s="8" t="e">
        <f>VLOOKUP($A814,[1]Intermediate!A:T,10)</f>
        <v>#N/A</v>
      </c>
      <c r="H814" s="8" t="e">
        <f>VLOOKUP($A814,[1]Intermediate!A:T,10)*[1]Intermediate!Q814/100</f>
        <v>#N/A</v>
      </c>
      <c r="I814" s="8" t="e">
        <f>VLOOKUP($A814,[1]Intermediate!A:T,10)*[1]Intermediate!R814/100</f>
        <v>#N/A</v>
      </c>
      <c r="J814" s="8" t="e">
        <f>VLOOKUP($A814,[1]Intermediate!A:T,10)*[1]Intermediate!S814/100</f>
        <v>#N/A</v>
      </c>
      <c r="K814" t="str">
        <f t="shared" si="48"/>
        <v/>
      </c>
      <c r="L814" s="9" t="e">
        <f>VLOOKUP($A814,[1]Intermediate!A:T,2)</f>
        <v>#N/A</v>
      </c>
      <c r="M814" t="e">
        <f t="shared" si="49"/>
        <v>#N/A</v>
      </c>
      <c r="N814" s="10" t="e">
        <f t="shared" si="50"/>
        <v>#N/A</v>
      </c>
      <c r="O814" s="10" t="e">
        <f t="shared" si="50"/>
        <v>#N/A</v>
      </c>
      <c r="P814" s="10" t="e">
        <f t="shared" si="50"/>
        <v>#N/A</v>
      </c>
      <c r="Q814" s="11" t="e">
        <f t="shared" si="51"/>
        <v>#N/A</v>
      </c>
    </row>
    <row r="815" spans="1:17" ht="15" hidden="1" customHeight="1" x14ac:dyDescent="0.3">
      <c r="A815" s="5">
        <f>[1]Intermediate!A815</f>
        <v>0</v>
      </c>
      <c r="B815" s="6" t="e">
        <f>VLOOKUP($D815,'[1]Counties Systems Crosswalk'!C:E,3)</f>
        <v>#N/A</v>
      </c>
      <c r="C815" s="7" t="e">
        <f>VLOOKUP($A815,[1]Intermediate!A:T,3)</f>
        <v>#N/A</v>
      </c>
      <c r="D815" s="7" t="e">
        <f>VLOOKUP($C815,[1]Claims!A:B,2,FALSE)</f>
        <v>#N/A</v>
      </c>
      <c r="E815" t="e">
        <f>VLOOKUP($D815,'[1]Counties Systems Crosswalk'!C:D,2)</f>
        <v>#N/A</v>
      </c>
      <c r="F815" t="e">
        <f>VLOOKUP($A815,[1]Intermediate!A:T,5)</f>
        <v>#N/A</v>
      </c>
      <c r="G815" s="8" t="e">
        <f>VLOOKUP($A815,[1]Intermediate!A:T,10)</f>
        <v>#N/A</v>
      </c>
      <c r="H815" s="8" t="e">
        <f>VLOOKUP($A815,[1]Intermediate!A:T,10)*[1]Intermediate!Q815/100</f>
        <v>#N/A</v>
      </c>
      <c r="I815" s="8" t="e">
        <f>VLOOKUP($A815,[1]Intermediate!A:T,10)*[1]Intermediate!R815/100</f>
        <v>#N/A</v>
      </c>
      <c r="J815" s="8" t="e">
        <f>VLOOKUP($A815,[1]Intermediate!A:T,10)*[1]Intermediate!S815/100</f>
        <v>#N/A</v>
      </c>
      <c r="K815" t="str">
        <f t="shared" si="48"/>
        <v/>
      </c>
      <c r="L815" s="9" t="e">
        <f>VLOOKUP($A815,[1]Intermediate!A:T,2)</f>
        <v>#N/A</v>
      </c>
      <c r="M815" t="e">
        <f t="shared" si="49"/>
        <v>#N/A</v>
      </c>
      <c r="N815" s="10" t="e">
        <f t="shared" si="50"/>
        <v>#N/A</v>
      </c>
      <c r="O815" s="10" t="e">
        <f t="shared" si="50"/>
        <v>#N/A</v>
      </c>
      <c r="P815" s="10" t="e">
        <f t="shared" si="50"/>
        <v>#N/A</v>
      </c>
      <c r="Q815" s="11" t="e">
        <f t="shared" si="51"/>
        <v>#N/A</v>
      </c>
    </row>
    <row r="816" spans="1:17" ht="15" hidden="1" customHeight="1" x14ac:dyDescent="0.3">
      <c r="A816" s="5">
        <f>[1]Intermediate!A816</f>
        <v>0</v>
      </c>
      <c r="B816" s="6" t="e">
        <f>VLOOKUP($D816,'[1]Counties Systems Crosswalk'!C:E,3)</f>
        <v>#N/A</v>
      </c>
      <c r="C816" s="7" t="e">
        <f>VLOOKUP($A816,[1]Intermediate!A:T,3)</f>
        <v>#N/A</v>
      </c>
      <c r="D816" s="7" t="e">
        <f>VLOOKUP($C816,[1]Claims!A:B,2,FALSE)</f>
        <v>#N/A</v>
      </c>
      <c r="E816" t="e">
        <f>VLOOKUP($D816,'[1]Counties Systems Crosswalk'!C:D,2)</f>
        <v>#N/A</v>
      </c>
      <c r="F816" t="e">
        <f>VLOOKUP($A816,[1]Intermediate!A:T,5)</f>
        <v>#N/A</v>
      </c>
      <c r="G816" s="8" t="e">
        <f>VLOOKUP($A816,[1]Intermediate!A:T,10)</f>
        <v>#N/A</v>
      </c>
      <c r="H816" s="8" t="e">
        <f>VLOOKUP($A816,[1]Intermediate!A:T,10)*[1]Intermediate!Q816/100</f>
        <v>#N/A</v>
      </c>
      <c r="I816" s="8" t="e">
        <f>VLOOKUP($A816,[1]Intermediate!A:T,10)*[1]Intermediate!R816/100</f>
        <v>#N/A</v>
      </c>
      <c r="J816" s="8" t="e">
        <f>VLOOKUP($A816,[1]Intermediate!A:T,10)*[1]Intermediate!S816/100</f>
        <v>#N/A</v>
      </c>
      <c r="K816" t="str">
        <f t="shared" si="48"/>
        <v/>
      </c>
      <c r="L816" s="9" t="e">
        <f>VLOOKUP($A816,[1]Intermediate!A:T,2)</f>
        <v>#N/A</v>
      </c>
      <c r="M816" t="e">
        <f t="shared" si="49"/>
        <v>#N/A</v>
      </c>
      <c r="N816" s="10" t="e">
        <f t="shared" si="50"/>
        <v>#N/A</v>
      </c>
      <c r="O816" s="10" t="e">
        <f t="shared" si="50"/>
        <v>#N/A</v>
      </c>
      <c r="P816" s="10" t="e">
        <f t="shared" si="50"/>
        <v>#N/A</v>
      </c>
      <c r="Q816" s="11" t="e">
        <f t="shared" si="51"/>
        <v>#N/A</v>
      </c>
    </row>
    <row r="817" spans="1:17" ht="15" hidden="1" customHeight="1" x14ac:dyDescent="0.3">
      <c r="A817" s="5">
        <f>[1]Intermediate!A817</f>
        <v>0</v>
      </c>
      <c r="B817" s="6" t="e">
        <f>VLOOKUP($D817,'[1]Counties Systems Crosswalk'!C:E,3)</f>
        <v>#N/A</v>
      </c>
      <c r="C817" s="7" t="e">
        <f>VLOOKUP($A817,[1]Intermediate!A:T,3)</f>
        <v>#N/A</v>
      </c>
      <c r="D817" s="7" t="e">
        <f>VLOOKUP($C817,[1]Claims!A:B,2,FALSE)</f>
        <v>#N/A</v>
      </c>
      <c r="E817" t="e">
        <f>VLOOKUP($D817,'[1]Counties Systems Crosswalk'!C:D,2)</f>
        <v>#N/A</v>
      </c>
      <c r="F817" t="e">
        <f>VLOOKUP($A817,[1]Intermediate!A:T,5)</f>
        <v>#N/A</v>
      </c>
      <c r="G817" s="8" t="e">
        <f>VLOOKUP($A817,[1]Intermediate!A:T,10)</f>
        <v>#N/A</v>
      </c>
      <c r="H817" s="8" t="e">
        <f>VLOOKUP($A817,[1]Intermediate!A:T,10)*[1]Intermediate!Q817/100</f>
        <v>#N/A</v>
      </c>
      <c r="I817" s="8" t="e">
        <f>VLOOKUP($A817,[1]Intermediate!A:T,10)*[1]Intermediate!R817/100</f>
        <v>#N/A</v>
      </c>
      <c r="J817" s="8" t="e">
        <f>VLOOKUP($A817,[1]Intermediate!A:T,10)*[1]Intermediate!S817/100</f>
        <v>#N/A</v>
      </c>
      <c r="K817" t="str">
        <f t="shared" si="48"/>
        <v/>
      </c>
      <c r="L817" s="9" t="e">
        <f>VLOOKUP($A817,[1]Intermediate!A:T,2)</f>
        <v>#N/A</v>
      </c>
      <c r="M817" t="e">
        <f t="shared" si="49"/>
        <v>#N/A</v>
      </c>
      <c r="N817" s="10" t="e">
        <f t="shared" si="50"/>
        <v>#N/A</v>
      </c>
      <c r="O817" s="10" t="e">
        <f t="shared" si="50"/>
        <v>#N/A</v>
      </c>
      <c r="P817" s="10" t="e">
        <f t="shared" si="50"/>
        <v>#N/A</v>
      </c>
      <c r="Q817" s="11" t="e">
        <f t="shared" si="51"/>
        <v>#N/A</v>
      </c>
    </row>
    <row r="818" spans="1:17" ht="15" hidden="1" customHeight="1" x14ac:dyDescent="0.3">
      <c r="A818" s="5">
        <f>[1]Intermediate!A818</f>
        <v>0</v>
      </c>
      <c r="B818" s="6" t="e">
        <f>VLOOKUP($D818,'[1]Counties Systems Crosswalk'!C:E,3)</f>
        <v>#N/A</v>
      </c>
      <c r="C818" s="7" t="e">
        <f>VLOOKUP($A818,[1]Intermediate!A:T,3)</f>
        <v>#N/A</v>
      </c>
      <c r="D818" s="7" t="e">
        <f>VLOOKUP($C818,[1]Claims!A:B,2,FALSE)</f>
        <v>#N/A</v>
      </c>
      <c r="E818" t="e">
        <f>VLOOKUP($D818,'[1]Counties Systems Crosswalk'!C:D,2)</f>
        <v>#N/A</v>
      </c>
      <c r="F818" t="e">
        <f>VLOOKUP($A818,[1]Intermediate!A:T,5)</f>
        <v>#N/A</v>
      </c>
      <c r="G818" s="8" t="e">
        <f>VLOOKUP($A818,[1]Intermediate!A:T,10)</f>
        <v>#N/A</v>
      </c>
      <c r="H818" s="8" t="e">
        <f>VLOOKUP($A818,[1]Intermediate!A:T,10)*[1]Intermediate!Q818/100</f>
        <v>#N/A</v>
      </c>
      <c r="I818" s="8" t="e">
        <f>VLOOKUP($A818,[1]Intermediate!A:T,10)*[1]Intermediate!R818/100</f>
        <v>#N/A</v>
      </c>
      <c r="J818" s="8" t="e">
        <f>VLOOKUP($A818,[1]Intermediate!A:T,10)*[1]Intermediate!S818/100</f>
        <v>#N/A</v>
      </c>
      <c r="K818" t="str">
        <f t="shared" si="48"/>
        <v/>
      </c>
      <c r="L818" s="9" t="e">
        <f>VLOOKUP($A818,[1]Intermediate!A:T,2)</f>
        <v>#N/A</v>
      </c>
      <c r="M818" t="e">
        <f t="shared" si="49"/>
        <v>#N/A</v>
      </c>
      <c r="N818" s="10" t="e">
        <f t="shared" si="50"/>
        <v>#N/A</v>
      </c>
      <c r="O818" s="10" t="e">
        <f t="shared" si="50"/>
        <v>#N/A</v>
      </c>
      <c r="P818" s="10" t="e">
        <f t="shared" si="50"/>
        <v>#N/A</v>
      </c>
      <c r="Q818" s="11" t="e">
        <f t="shared" si="51"/>
        <v>#N/A</v>
      </c>
    </row>
    <row r="819" spans="1:17" ht="15" hidden="1" customHeight="1" x14ac:dyDescent="0.3">
      <c r="A819" s="5">
        <f>[1]Intermediate!A819</f>
        <v>0</v>
      </c>
      <c r="B819" s="6" t="e">
        <f>VLOOKUP($D819,'[1]Counties Systems Crosswalk'!C:E,3)</f>
        <v>#N/A</v>
      </c>
      <c r="C819" s="7" t="e">
        <f>VLOOKUP($A819,[1]Intermediate!A:T,3)</f>
        <v>#N/A</v>
      </c>
      <c r="D819" s="7" t="e">
        <f>VLOOKUP($C819,[1]Claims!A:B,2,FALSE)</f>
        <v>#N/A</v>
      </c>
      <c r="E819" t="e">
        <f>VLOOKUP($D819,'[1]Counties Systems Crosswalk'!C:D,2)</f>
        <v>#N/A</v>
      </c>
      <c r="F819" t="e">
        <f>VLOOKUP($A819,[1]Intermediate!A:T,5)</f>
        <v>#N/A</v>
      </c>
      <c r="G819" s="8" t="e">
        <f>VLOOKUP($A819,[1]Intermediate!A:T,10)</f>
        <v>#N/A</v>
      </c>
      <c r="H819" s="8" t="e">
        <f>VLOOKUP($A819,[1]Intermediate!A:T,10)*[1]Intermediate!Q819/100</f>
        <v>#N/A</v>
      </c>
      <c r="I819" s="8" t="e">
        <f>VLOOKUP($A819,[1]Intermediate!A:T,10)*[1]Intermediate!R819/100</f>
        <v>#N/A</v>
      </c>
      <c r="J819" s="8" t="e">
        <f>VLOOKUP($A819,[1]Intermediate!A:T,10)*[1]Intermediate!S819/100</f>
        <v>#N/A</v>
      </c>
      <c r="K819" t="str">
        <f t="shared" si="48"/>
        <v/>
      </c>
      <c r="L819" s="9" t="e">
        <f>VLOOKUP($A819,[1]Intermediate!A:T,2)</f>
        <v>#N/A</v>
      </c>
      <c r="M819" t="e">
        <f t="shared" si="49"/>
        <v>#N/A</v>
      </c>
      <c r="N819" s="10" t="e">
        <f t="shared" si="50"/>
        <v>#N/A</v>
      </c>
      <c r="O819" s="10" t="e">
        <f t="shared" si="50"/>
        <v>#N/A</v>
      </c>
      <c r="P819" s="10" t="e">
        <f t="shared" si="50"/>
        <v>#N/A</v>
      </c>
      <c r="Q819" s="11" t="e">
        <f t="shared" si="51"/>
        <v>#N/A</v>
      </c>
    </row>
    <row r="820" spans="1:17" ht="15" hidden="1" customHeight="1" x14ac:dyDescent="0.3">
      <c r="A820" s="5">
        <f>[1]Intermediate!A820</f>
        <v>0</v>
      </c>
      <c r="B820" s="6" t="e">
        <f>VLOOKUP($D820,'[1]Counties Systems Crosswalk'!C:E,3)</f>
        <v>#N/A</v>
      </c>
      <c r="C820" s="7" t="e">
        <f>VLOOKUP($A820,[1]Intermediate!A:T,3)</f>
        <v>#N/A</v>
      </c>
      <c r="D820" s="7" t="e">
        <f>VLOOKUP($C820,[1]Claims!A:B,2,FALSE)</f>
        <v>#N/A</v>
      </c>
      <c r="E820" t="e">
        <f>VLOOKUP($D820,'[1]Counties Systems Crosswalk'!C:D,2)</f>
        <v>#N/A</v>
      </c>
      <c r="F820" t="e">
        <f>VLOOKUP($A820,[1]Intermediate!A:T,5)</f>
        <v>#N/A</v>
      </c>
      <c r="G820" s="8" t="e">
        <f>VLOOKUP($A820,[1]Intermediate!A:T,10)</f>
        <v>#N/A</v>
      </c>
      <c r="H820" s="8" t="e">
        <f>VLOOKUP($A820,[1]Intermediate!A:T,10)*[1]Intermediate!Q820/100</f>
        <v>#N/A</v>
      </c>
      <c r="I820" s="8" t="e">
        <f>VLOOKUP($A820,[1]Intermediate!A:T,10)*[1]Intermediate!R820/100</f>
        <v>#N/A</v>
      </c>
      <c r="J820" s="8" t="e">
        <f>VLOOKUP($A820,[1]Intermediate!A:T,10)*[1]Intermediate!S820/100</f>
        <v>#N/A</v>
      </c>
      <c r="K820" t="str">
        <f t="shared" si="48"/>
        <v/>
      </c>
      <c r="L820" s="9" t="e">
        <f>VLOOKUP($A820,[1]Intermediate!A:T,2)</f>
        <v>#N/A</v>
      </c>
      <c r="M820" t="e">
        <f t="shared" si="49"/>
        <v>#N/A</v>
      </c>
      <c r="N820" s="10" t="e">
        <f t="shared" si="50"/>
        <v>#N/A</v>
      </c>
      <c r="O820" s="10" t="e">
        <f t="shared" si="50"/>
        <v>#N/A</v>
      </c>
      <c r="P820" s="10" t="e">
        <f t="shared" si="50"/>
        <v>#N/A</v>
      </c>
      <c r="Q820" s="11" t="e">
        <f t="shared" si="51"/>
        <v>#N/A</v>
      </c>
    </row>
    <row r="821" spans="1:17" ht="15" hidden="1" customHeight="1" x14ac:dyDescent="0.3">
      <c r="A821" s="5">
        <f>[1]Intermediate!A821</f>
        <v>0</v>
      </c>
      <c r="B821" s="6" t="e">
        <f>VLOOKUP($D821,'[1]Counties Systems Crosswalk'!C:E,3)</f>
        <v>#N/A</v>
      </c>
      <c r="C821" s="7" t="e">
        <f>VLOOKUP($A821,[1]Intermediate!A:T,3)</f>
        <v>#N/A</v>
      </c>
      <c r="D821" s="7" t="e">
        <f>VLOOKUP($C821,[1]Claims!A:B,2,FALSE)</f>
        <v>#N/A</v>
      </c>
      <c r="E821" t="e">
        <f>VLOOKUP($D821,'[1]Counties Systems Crosswalk'!C:D,2)</f>
        <v>#N/A</v>
      </c>
      <c r="F821" t="e">
        <f>VLOOKUP($A821,[1]Intermediate!A:T,5)</f>
        <v>#N/A</v>
      </c>
      <c r="G821" s="8" t="e">
        <f>VLOOKUP($A821,[1]Intermediate!A:T,10)</f>
        <v>#N/A</v>
      </c>
      <c r="H821" s="8" t="e">
        <f>VLOOKUP($A821,[1]Intermediate!A:T,10)*[1]Intermediate!Q821/100</f>
        <v>#N/A</v>
      </c>
      <c r="I821" s="8" t="e">
        <f>VLOOKUP($A821,[1]Intermediate!A:T,10)*[1]Intermediate!R821/100</f>
        <v>#N/A</v>
      </c>
      <c r="J821" s="8" t="e">
        <f>VLOOKUP($A821,[1]Intermediate!A:T,10)*[1]Intermediate!S821/100</f>
        <v>#N/A</v>
      </c>
      <c r="K821" t="str">
        <f t="shared" si="48"/>
        <v/>
      </c>
      <c r="L821" s="9" t="e">
        <f>VLOOKUP($A821,[1]Intermediate!A:T,2)</f>
        <v>#N/A</v>
      </c>
      <c r="M821" t="e">
        <f t="shared" si="49"/>
        <v>#N/A</v>
      </c>
      <c r="N821" s="10" t="e">
        <f t="shared" si="50"/>
        <v>#N/A</v>
      </c>
      <c r="O821" s="10" t="e">
        <f t="shared" si="50"/>
        <v>#N/A</v>
      </c>
      <c r="P821" s="10" t="e">
        <f t="shared" si="50"/>
        <v>#N/A</v>
      </c>
      <c r="Q821" s="11" t="e">
        <f t="shared" si="51"/>
        <v>#N/A</v>
      </c>
    </row>
    <row r="822" spans="1:17" ht="15" hidden="1" customHeight="1" x14ac:dyDescent="0.3">
      <c r="A822" s="5">
        <f>[1]Intermediate!A822</f>
        <v>0</v>
      </c>
      <c r="B822" s="6" t="e">
        <f>VLOOKUP($D822,'[1]Counties Systems Crosswalk'!C:E,3)</f>
        <v>#N/A</v>
      </c>
      <c r="C822" s="7" t="e">
        <f>VLOOKUP($A822,[1]Intermediate!A:T,3)</f>
        <v>#N/A</v>
      </c>
      <c r="D822" s="7" t="e">
        <f>VLOOKUP($C822,[1]Claims!A:B,2,FALSE)</f>
        <v>#N/A</v>
      </c>
      <c r="E822" t="e">
        <f>VLOOKUP($D822,'[1]Counties Systems Crosswalk'!C:D,2)</f>
        <v>#N/A</v>
      </c>
      <c r="F822" t="e">
        <f>VLOOKUP($A822,[1]Intermediate!A:T,5)</f>
        <v>#N/A</v>
      </c>
      <c r="G822" s="8" t="e">
        <f>VLOOKUP($A822,[1]Intermediate!A:T,10)</f>
        <v>#N/A</v>
      </c>
      <c r="H822" s="8" t="e">
        <f>VLOOKUP($A822,[1]Intermediate!A:T,10)*[1]Intermediate!Q822/100</f>
        <v>#N/A</v>
      </c>
      <c r="I822" s="8" t="e">
        <f>VLOOKUP($A822,[1]Intermediate!A:T,10)*[1]Intermediate!R822/100</f>
        <v>#N/A</v>
      </c>
      <c r="J822" s="8" t="e">
        <f>VLOOKUP($A822,[1]Intermediate!A:T,10)*[1]Intermediate!S822/100</f>
        <v>#N/A</v>
      </c>
      <c r="K822" t="str">
        <f t="shared" si="48"/>
        <v/>
      </c>
      <c r="L822" s="9" t="e">
        <f>VLOOKUP($A822,[1]Intermediate!A:T,2)</f>
        <v>#N/A</v>
      </c>
      <c r="M822" t="e">
        <f t="shared" si="49"/>
        <v>#N/A</v>
      </c>
      <c r="N822" s="10" t="e">
        <f t="shared" si="50"/>
        <v>#N/A</v>
      </c>
      <c r="O822" s="10" t="e">
        <f t="shared" si="50"/>
        <v>#N/A</v>
      </c>
      <c r="P822" s="10" t="e">
        <f t="shared" si="50"/>
        <v>#N/A</v>
      </c>
      <c r="Q822" s="11" t="e">
        <f t="shared" si="51"/>
        <v>#N/A</v>
      </c>
    </row>
    <row r="823" spans="1:17" ht="15" hidden="1" customHeight="1" x14ac:dyDescent="0.3">
      <c r="A823" s="5">
        <f>[1]Intermediate!A823</f>
        <v>0</v>
      </c>
      <c r="B823" s="6" t="e">
        <f>VLOOKUP($D823,'[1]Counties Systems Crosswalk'!C:E,3)</f>
        <v>#N/A</v>
      </c>
      <c r="C823" s="7" t="e">
        <f>VLOOKUP($A823,[1]Intermediate!A:T,3)</f>
        <v>#N/A</v>
      </c>
      <c r="D823" s="7" t="e">
        <f>VLOOKUP($C823,[1]Claims!A:B,2,FALSE)</f>
        <v>#N/A</v>
      </c>
      <c r="E823" t="e">
        <f>VLOOKUP($D823,'[1]Counties Systems Crosswalk'!C:D,2)</f>
        <v>#N/A</v>
      </c>
      <c r="F823" t="e">
        <f>VLOOKUP($A823,[1]Intermediate!A:T,5)</f>
        <v>#N/A</v>
      </c>
      <c r="G823" s="8" t="e">
        <f>VLOOKUP($A823,[1]Intermediate!A:T,10)</f>
        <v>#N/A</v>
      </c>
      <c r="H823" s="8" t="e">
        <f>VLOOKUP($A823,[1]Intermediate!A:T,10)*[1]Intermediate!Q823/100</f>
        <v>#N/A</v>
      </c>
      <c r="I823" s="8" t="e">
        <f>VLOOKUP($A823,[1]Intermediate!A:T,10)*[1]Intermediate!R823/100</f>
        <v>#N/A</v>
      </c>
      <c r="J823" s="8" t="e">
        <f>VLOOKUP($A823,[1]Intermediate!A:T,10)*[1]Intermediate!S823/100</f>
        <v>#N/A</v>
      </c>
      <c r="K823" t="str">
        <f t="shared" si="48"/>
        <v/>
      </c>
      <c r="L823" s="9" t="e">
        <f>VLOOKUP($A823,[1]Intermediate!A:T,2)</f>
        <v>#N/A</v>
      </c>
      <c r="M823" t="e">
        <f t="shared" si="49"/>
        <v>#N/A</v>
      </c>
      <c r="N823" s="10" t="e">
        <f t="shared" si="50"/>
        <v>#N/A</v>
      </c>
      <c r="O823" s="10" t="e">
        <f t="shared" si="50"/>
        <v>#N/A</v>
      </c>
      <c r="P823" s="10" t="e">
        <f t="shared" si="50"/>
        <v>#N/A</v>
      </c>
      <c r="Q823" s="11" t="e">
        <f t="shared" si="51"/>
        <v>#N/A</v>
      </c>
    </row>
    <row r="824" spans="1:17" ht="15" hidden="1" customHeight="1" x14ac:dyDescent="0.3">
      <c r="A824" s="5">
        <f>[1]Intermediate!A824</f>
        <v>0</v>
      </c>
      <c r="B824" s="6" t="e">
        <f>VLOOKUP($D824,'[1]Counties Systems Crosswalk'!C:E,3)</f>
        <v>#N/A</v>
      </c>
      <c r="C824" s="7" t="e">
        <f>VLOOKUP($A824,[1]Intermediate!A:T,3)</f>
        <v>#N/A</v>
      </c>
      <c r="D824" s="7" t="e">
        <f>VLOOKUP($C824,[1]Claims!A:B,2,FALSE)</f>
        <v>#N/A</v>
      </c>
      <c r="E824" t="e">
        <f>VLOOKUP($D824,'[1]Counties Systems Crosswalk'!C:D,2)</f>
        <v>#N/A</v>
      </c>
      <c r="F824" t="e">
        <f>VLOOKUP($A824,[1]Intermediate!A:T,5)</f>
        <v>#N/A</v>
      </c>
      <c r="G824" s="8" t="e">
        <f>VLOOKUP($A824,[1]Intermediate!A:T,10)</f>
        <v>#N/A</v>
      </c>
      <c r="H824" s="8" t="e">
        <f>VLOOKUP($A824,[1]Intermediate!A:T,10)*[1]Intermediate!Q824/100</f>
        <v>#N/A</v>
      </c>
      <c r="I824" s="8" t="e">
        <f>VLOOKUP($A824,[1]Intermediate!A:T,10)*[1]Intermediate!R824/100</f>
        <v>#N/A</v>
      </c>
      <c r="J824" s="8" t="e">
        <f>VLOOKUP($A824,[1]Intermediate!A:T,10)*[1]Intermediate!S824/100</f>
        <v>#N/A</v>
      </c>
      <c r="K824" t="str">
        <f t="shared" si="48"/>
        <v/>
      </c>
      <c r="L824" s="9" t="e">
        <f>VLOOKUP($A824,[1]Intermediate!A:T,2)</f>
        <v>#N/A</v>
      </c>
      <c r="M824" t="e">
        <f t="shared" si="49"/>
        <v>#N/A</v>
      </c>
      <c r="N824" s="10" t="e">
        <f t="shared" si="50"/>
        <v>#N/A</v>
      </c>
      <c r="O824" s="10" t="e">
        <f t="shared" si="50"/>
        <v>#N/A</v>
      </c>
      <c r="P824" s="10" t="e">
        <f t="shared" si="50"/>
        <v>#N/A</v>
      </c>
      <c r="Q824" s="11" t="e">
        <f t="shared" si="51"/>
        <v>#N/A</v>
      </c>
    </row>
    <row r="825" spans="1:17" ht="15" hidden="1" customHeight="1" x14ac:dyDescent="0.3">
      <c r="A825" s="5">
        <f>[1]Intermediate!A825</f>
        <v>0</v>
      </c>
      <c r="B825" s="6" t="e">
        <f>VLOOKUP($D825,'[1]Counties Systems Crosswalk'!C:E,3)</f>
        <v>#N/A</v>
      </c>
      <c r="C825" s="7" t="e">
        <f>VLOOKUP($A825,[1]Intermediate!A:T,3)</f>
        <v>#N/A</v>
      </c>
      <c r="D825" s="7" t="e">
        <f>VLOOKUP($C825,[1]Claims!A:B,2,FALSE)</f>
        <v>#N/A</v>
      </c>
      <c r="E825" t="e">
        <f>VLOOKUP($D825,'[1]Counties Systems Crosswalk'!C:D,2)</f>
        <v>#N/A</v>
      </c>
      <c r="F825" t="e">
        <f>VLOOKUP($A825,[1]Intermediate!A:T,5)</f>
        <v>#N/A</v>
      </c>
      <c r="G825" s="8" t="e">
        <f>VLOOKUP($A825,[1]Intermediate!A:T,10)</f>
        <v>#N/A</v>
      </c>
      <c r="H825" s="8" t="e">
        <f>VLOOKUP($A825,[1]Intermediate!A:T,10)*[1]Intermediate!Q825/100</f>
        <v>#N/A</v>
      </c>
      <c r="I825" s="8" t="e">
        <f>VLOOKUP($A825,[1]Intermediate!A:T,10)*[1]Intermediate!R825/100</f>
        <v>#N/A</v>
      </c>
      <c r="J825" s="8" t="e">
        <f>VLOOKUP($A825,[1]Intermediate!A:T,10)*[1]Intermediate!S825/100</f>
        <v>#N/A</v>
      </c>
      <c r="K825" t="str">
        <f t="shared" si="48"/>
        <v/>
      </c>
      <c r="L825" s="9" t="e">
        <f>VLOOKUP($A825,[1]Intermediate!A:T,2)</f>
        <v>#N/A</v>
      </c>
      <c r="M825" t="e">
        <f t="shared" si="49"/>
        <v>#N/A</v>
      </c>
      <c r="N825" s="10" t="e">
        <f t="shared" si="50"/>
        <v>#N/A</v>
      </c>
      <c r="O825" s="10" t="e">
        <f t="shared" si="50"/>
        <v>#N/A</v>
      </c>
      <c r="P825" s="10" t="e">
        <f t="shared" si="50"/>
        <v>#N/A</v>
      </c>
      <c r="Q825" s="11" t="e">
        <f t="shared" si="51"/>
        <v>#N/A</v>
      </c>
    </row>
    <row r="826" spans="1:17" ht="15" hidden="1" customHeight="1" x14ac:dyDescent="0.3">
      <c r="A826" s="5">
        <f>[1]Intermediate!A826</f>
        <v>0</v>
      </c>
      <c r="B826" s="6" t="e">
        <f>VLOOKUP($D826,'[1]Counties Systems Crosswalk'!C:E,3)</f>
        <v>#N/A</v>
      </c>
      <c r="C826" s="7" t="e">
        <f>VLOOKUP($A826,[1]Intermediate!A:T,3)</f>
        <v>#N/A</v>
      </c>
      <c r="D826" s="7" t="e">
        <f>VLOOKUP($C826,[1]Claims!A:B,2,FALSE)</f>
        <v>#N/A</v>
      </c>
      <c r="E826" t="e">
        <f>VLOOKUP($D826,'[1]Counties Systems Crosswalk'!C:D,2)</f>
        <v>#N/A</v>
      </c>
      <c r="F826" t="e">
        <f>VLOOKUP($A826,[1]Intermediate!A:T,5)</f>
        <v>#N/A</v>
      </c>
      <c r="G826" s="8" t="e">
        <f>VLOOKUP($A826,[1]Intermediate!A:T,10)</f>
        <v>#N/A</v>
      </c>
      <c r="H826" s="8" t="e">
        <f>VLOOKUP($A826,[1]Intermediate!A:T,10)*[1]Intermediate!Q826/100</f>
        <v>#N/A</v>
      </c>
      <c r="I826" s="8" t="e">
        <f>VLOOKUP($A826,[1]Intermediate!A:T,10)*[1]Intermediate!R826/100</f>
        <v>#N/A</v>
      </c>
      <c r="J826" s="8" t="e">
        <f>VLOOKUP($A826,[1]Intermediate!A:T,10)*[1]Intermediate!S826/100</f>
        <v>#N/A</v>
      </c>
      <c r="K826" t="str">
        <f t="shared" si="48"/>
        <v/>
      </c>
      <c r="L826" s="9" t="e">
        <f>VLOOKUP($A826,[1]Intermediate!A:T,2)</f>
        <v>#N/A</v>
      </c>
      <c r="M826" t="e">
        <f t="shared" si="49"/>
        <v>#N/A</v>
      </c>
      <c r="N826" s="10" t="e">
        <f t="shared" si="50"/>
        <v>#N/A</v>
      </c>
      <c r="O826" s="10" t="e">
        <f t="shared" si="50"/>
        <v>#N/A</v>
      </c>
      <c r="P826" s="10" t="e">
        <f t="shared" si="50"/>
        <v>#N/A</v>
      </c>
      <c r="Q826" s="11" t="e">
        <f t="shared" si="51"/>
        <v>#N/A</v>
      </c>
    </row>
    <row r="827" spans="1:17" ht="15" hidden="1" customHeight="1" x14ac:dyDescent="0.3">
      <c r="A827" s="5">
        <f>[1]Intermediate!A827</f>
        <v>0</v>
      </c>
      <c r="B827" s="6" t="e">
        <f>VLOOKUP($D827,'[1]Counties Systems Crosswalk'!C:E,3)</f>
        <v>#N/A</v>
      </c>
      <c r="C827" s="7" t="e">
        <f>VLOOKUP($A827,[1]Intermediate!A:T,3)</f>
        <v>#N/A</v>
      </c>
      <c r="D827" s="7" t="e">
        <f>VLOOKUP($C827,[1]Claims!A:B,2,FALSE)</f>
        <v>#N/A</v>
      </c>
      <c r="E827" t="e">
        <f>VLOOKUP($D827,'[1]Counties Systems Crosswalk'!C:D,2)</f>
        <v>#N/A</v>
      </c>
      <c r="F827" t="e">
        <f>VLOOKUP($A827,[1]Intermediate!A:T,5)</f>
        <v>#N/A</v>
      </c>
      <c r="G827" s="8" t="e">
        <f>VLOOKUP($A827,[1]Intermediate!A:T,10)</f>
        <v>#N/A</v>
      </c>
      <c r="H827" s="8" t="e">
        <f>VLOOKUP($A827,[1]Intermediate!A:T,10)*[1]Intermediate!Q827/100</f>
        <v>#N/A</v>
      </c>
      <c r="I827" s="8" t="e">
        <f>VLOOKUP($A827,[1]Intermediate!A:T,10)*[1]Intermediate!R827/100</f>
        <v>#N/A</v>
      </c>
      <c r="J827" s="8" t="e">
        <f>VLOOKUP($A827,[1]Intermediate!A:T,10)*[1]Intermediate!S827/100</f>
        <v>#N/A</v>
      </c>
      <c r="K827" t="str">
        <f t="shared" si="48"/>
        <v/>
      </c>
      <c r="L827" s="9" t="e">
        <f>VLOOKUP($A827,[1]Intermediate!A:T,2)</f>
        <v>#N/A</v>
      </c>
      <c r="M827" t="e">
        <f t="shared" si="49"/>
        <v>#N/A</v>
      </c>
      <c r="N827" s="10" t="e">
        <f t="shared" si="50"/>
        <v>#N/A</v>
      </c>
      <c r="O827" s="10" t="e">
        <f t="shared" si="50"/>
        <v>#N/A</v>
      </c>
      <c r="P827" s="10" t="e">
        <f t="shared" si="50"/>
        <v>#N/A</v>
      </c>
      <c r="Q827" s="11" t="e">
        <f t="shared" si="51"/>
        <v>#N/A</v>
      </c>
    </row>
    <row r="828" spans="1:17" ht="15" hidden="1" customHeight="1" x14ac:dyDescent="0.3">
      <c r="A828" s="5">
        <f>[1]Intermediate!A828</f>
        <v>0</v>
      </c>
      <c r="B828" s="6" t="e">
        <f>VLOOKUP($D828,'[1]Counties Systems Crosswalk'!C:E,3)</f>
        <v>#N/A</v>
      </c>
      <c r="C828" s="7" t="e">
        <f>VLOOKUP($A828,[1]Intermediate!A:T,3)</f>
        <v>#N/A</v>
      </c>
      <c r="D828" s="7" t="e">
        <f>VLOOKUP($C828,[1]Claims!A:B,2,FALSE)</f>
        <v>#N/A</v>
      </c>
      <c r="E828" t="e">
        <f>VLOOKUP($D828,'[1]Counties Systems Crosswalk'!C:D,2)</f>
        <v>#N/A</v>
      </c>
      <c r="F828" t="e">
        <f>VLOOKUP($A828,[1]Intermediate!A:T,5)</f>
        <v>#N/A</v>
      </c>
      <c r="G828" s="8" t="e">
        <f>VLOOKUP($A828,[1]Intermediate!A:T,10)</f>
        <v>#N/A</v>
      </c>
      <c r="H828" s="8" t="e">
        <f>VLOOKUP($A828,[1]Intermediate!A:T,10)*[1]Intermediate!Q828/100</f>
        <v>#N/A</v>
      </c>
      <c r="I828" s="8" t="e">
        <f>VLOOKUP($A828,[1]Intermediate!A:T,10)*[1]Intermediate!R828/100</f>
        <v>#N/A</v>
      </c>
      <c r="J828" s="8" t="e">
        <f>VLOOKUP($A828,[1]Intermediate!A:T,10)*[1]Intermediate!S828/100</f>
        <v>#N/A</v>
      </c>
      <c r="K828" t="str">
        <f t="shared" si="48"/>
        <v/>
      </c>
      <c r="L828" s="9" t="e">
        <f>VLOOKUP($A828,[1]Intermediate!A:T,2)</f>
        <v>#N/A</v>
      </c>
      <c r="M828" t="e">
        <f t="shared" si="49"/>
        <v>#N/A</v>
      </c>
      <c r="N828" s="10" t="e">
        <f t="shared" si="50"/>
        <v>#N/A</v>
      </c>
      <c r="O828" s="10" t="e">
        <f t="shared" si="50"/>
        <v>#N/A</v>
      </c>
      <c r="P828" s="10" t="e">
        <f t="shared" si="50"/>
        <v>#N/A</v>
      </c>
      <c r="Q828" s="11" t="e">
        <f t="shared" si="51"/>
        <v>#N/A</v>
      </c>
    </row>
    <row r="829" spans="1:17" ht="15" hidden="1" customHeight="1" x14ac:dyDescent="0.3">
      <c r="A829" s="5">
        <f>[1]Intermediate!A829</f>
        <v>0</v>
      </c>
      <c r="B829" s="6" t="e">
        <f>VLOOKUP($D829,'[1]Counties Systems Crosswalk'!C:E,3)</f>
        <v>#N/A</v>
      </c>
      <c r="C829" s="7" t="e">
        <f>VLOOKUP($A829,[1]Intermediate!A:T,3)</f>
        <v>#N/A</v>
      </c>
      <c r="D829" s="7" t="e">
        <f>VLOOKUP($C829,[1]Claims!A:B,2,FALSE)</f>
        <v>#N/A</v>
      </c>
      <c r="E829" t="e">
        <f>VLOOKUP($D829,'[1]Counties Systems Crosswalk'!C:D,2)</f>
        <v>#N/A</v>
      </c>
      <c r="F829" t="e">
        <f>VLOOKUP($A829,[1]Intermediate!A:T,5)</f>
        <v>#N/A</v>
      </c>
      <c r="G829" s="8" t="e">
        <f>VLOOKUP($A829,[1]Intermediate!A:T,10)</f>
        <v>#N/A</v>
      </c>
      <c r="H829" s="8" t="e">
        <f>VLOOKUP($A829,[1]Intermediate!A:T,10)*[1]Intermediate!Q829/100</f>
        <v>#N/A</v>
      </c>
      <c r="I829" s="8" t="e">
        <f>VLOOKUP($A829,[1]Intermediate!A:T,10)*[1]Intermediate!R829/100</f>
        <v>#N/A</v>
      </c>
      <c r="J829" s="8" t="e">
        <f>VLOOKUP($A829,[1]Intermediate!A:T,10)*[1]Intermediate!S829/100</f>
        <v>#N/A</v>
      </c>
      <c r="K829" t="str">
        <f t="shared" si="48"/>
        <v/>
      </c>
      <c r="L829" s="9" t="e">
        <f>VLOOKUP($A829,[1]Intermediate!A:T,2)</f>
        <v>#N/A</v>
      </c>
      <c r="M829" t="e">
        <f t="shared" si="49"/>
        <v>#N/A</v>
      </c>
      <c r="N829" s="10" t="e">
        <f t="shared" si="50"/>
        <v>#N/A</v>
      </c>
      <c r="O829" s="10" t="e">
        <f t="shared" si="50"/>
        <v>#N/A</v>
      </c>
      <c r="P829" s="10" t="e">
        <f t="shared" si="50"/>
        <v>#N/A</v>
      </c>
      <c r="Q829" s="11" t="e">
        <f t="shared" si="51"/>
        <v>#N/A</v>
      </c>
    </row>
    <row r="830" spans="1:17" ht="15" hidden="1" customHeight="1" x14ac:dyDescent="0.3">
      <c r="A830" s="5">
        <f>[1]Intermediate!A830</f>
        <v>0</v>
      </c>
      <c r="B830" s="6" t="e">
        <f>VLOOKUP($D830,'[1]Counties Systems Crosswalk'!C:E,3)</f>
        <v>#N/A</v>
      </c>
      <c r="C830" s="7" t="e">
        <f>VLOOKUP($A830,[1]Intermediate!A:T,3)</f>
        <v>#N/A</v>
      </c>
      <c r="D830" s="7" t="e">
        <f>VLOOKUP($C830,[1]Claims!A:B,2,FALSE)</f>
        <v>#N/A</v>
      </c>
      <c r="E830" t="e">
        <f>VLOOKUP($D830,'[1]Counties Systems Crosswalk'!C:D,2)</f>
        <v>#N/A</v>
      </c>
      <c r="F830" t="e">
        <f>VLOOKUP($A830,[1]Intermediate!A:T,5)</f>
        <v>#N/A</v>
      </c>
      <c r="G830" s="8" t="e">
        <f>VLOOKUP($A830,[1]Intermediate!A:T,10)</f>
        <v>#N/A</v>
      </c>
      <c r="H830" s="8" t="e">
        <f>VLOOKUP($A830,[1]Intermediate!A:T,10)*[1]Intermediate!Q830/100</f>
        <v>#N/A</v>
      </c>
      <c r="I830" s="8" t="e">
        <f>VLOOKUP($A830,[1]Intermediate!A:T,10)*[1]Intermediate!R830/100</f>
        <v>#N/A</v>
      </c>
      <c r="J830" s="8" t="e">
        <f>VLOOKUP($A830,[1]Intermediate!A:T,10)*[1]Intermediate!S830/100</f>
        <v>#N/A</v>
      </c>
      <c r="K830" t="str">
        <f t="shared" si="48"/>
        <v/>
      </c>
      <c r="L830" s="9" t="e">
        <f>VLOOKUP($A830,[1]Intermediate!A:T,2)</f>
        <v>#N/A</v>
      </c>
      <c r="M830" t="e">
        <f t="shared" si="49"/>
        <v>#N/A</v>
      </c>
      <c r="N830" s="10" t="e">
        <f t="shared" si="50"/>
        <v>#N/A</v>
      </c>
      <c r="O830" s="10" t="e">
        <f t="shared" si="50"/>
        <v>#N/A</v>
      </c>
      <c r="P830" s="10" t="e">
        <f t="shared" si="50"/>
        <v>#N/A</v>
      </c>
      <c r="Q830" s="11" t="e">
        <f t="shared" si="51"/>
        <v>#N/A</v>
      </c>
    </row>
    <row r="831" spans="1:17" ht="15" hidden="1" customHeight="1" x14ac:dyDescent="0.3">
      <c r="A831" s="5">
        <f>[1]Intermediate!A831</f>
        <v>0</v>
      </c>
      <c r="B831" s="6" t="e">
        <f>VLOOKUP($D831,'[1]Counties Systems Crosswalk'!C:E,3)</f>
        <v>#N/A</v>
      </c>
      <c r="C831" s="7" t="e">
        <f>VLOOKUP($A831,[1]Intermediate!A:T,3)</f>
        <v>#N/A</v>
      </c>
      <c r="D831" s="7" t="e">
        <f>VLOOKUP($C831,[1]Claims!A:B,2,FALSE)</f>
        <v>#N/A</v>
      </c>
      <c r="E831" t="e">
        <f>VLOOKUP($D831,'[1]Counties Systems Crosswalk'!C:D,2)</f>
        <v>#N/A</v>
      </c>
      <c r="F831" t="e">
        <f>VLOOKUP($A831,[1]Intermediate!A:T,5)</f>
        <v>#N/A</v>
      </c>
      <c r="G831" s="8" t="e">
        <f>VLOOKUP($A831,[1]Intermediate!A:T,10)</f>
        <v>#N/A</v>
      </c>
      <c r="H831" s="8" t="e">
        <f>VLOOKUP($A831,[1]Intermediate!A:T,10)*[1]Intermediate!Q831/100</f>
        <v>#N/A</v>
      </c>
      <c r="I831" s="8" t="e">
        <f>VLOOKUP($A831,[1]Intermediate!A:T,10)*[1]Intermediate!R831/100</f>
        <v>#N/A</v>
      </c>
      <c r="J831" s="8" t="e">
        <f>VLOOKUP($A831,[1]Intermediate!A:T,10)*[1]Intermediate!S831/100</f>
        <v>#N/A</v>
      </c>
      <c r="K831" t="str">
        <f t="shared" si="48"/>
        <v/>
      </c>
      <c r="L831" s="9" t="e">
        <f>VLOOKUP($A831,[1]Intermediate!A:T,2)</f>
        <v>#N/A</v>
      </c>
      <c r="M831" t="e">
        <f t="shared" si="49"/>
        <v>#N/A</v>
      </c>
      <c r="N831" s="10" t="e">
        <f t="shared" si="50"/>
        <v>#N/A</v>
      </c>
      <c r="O831" s="10" t="e">
        <f t="shared" si="50"/>
        <v>#N/A</v>
      </c>
      <c r="P831" s="10" t="e">
        <f t="shared" si="50"/>
        <v>#N/A</v>
      </c>
      <c r="Q831" s="11" t="e">
        <f t="shared" si="51"/>
        <v>#N/A</v>
      </c>
    </row>
    <row r="832" spans="1:17" ht="15" hidden="1" customHeight="1" x14ac:dyDescent="0.3">
      <c r="A832" s="5">
        <f>[1]Intermediate!A832</f>
        <v>0</v>
      </c>
      <c r="B832" s="6" t="e">
        <f>VLOOKUP($D832,'[1]Counties Systems Crosswalk'!C:E,3)</f>
        <v>#N/A</v>
      </c>
      <c r="C832" s="7" t="e">
        <f>VLOOKUP($A832,[1]Intermediate!A:T,3)</f>
        <v>#N/A</v>
      </c>
      <c r="D832" s="7" t="e">
        <f>VLOOKUP($C832,[1]Claims!A:B,2,FALSE)</f>
        <v>#N/A</v>
      </c>
      <c r="E832" t="e">
        <f>VLOOKUP($D832,'[1]Counties Systems Crosswalk'!C:D,2)</f>
        <v>#N/A</v>
      </c>
      <c r="F832" t="e">
        <f>VLOOKUP($A832,[1]Intermediate!A:T,5)</f>
        <v>#N/A</v>
      </c>
      <c r="G832" s="8" t="e">
        <f>VLOOKUP($A832,[1]Intermediate!A:T,10)</f>
        <v>#N/A</v>
      </c>
      <c r="H832" s="8" t="e">
        <f>VLOOKUP($A832,[1]Intermediate!A:T,10)*[1]Intermediate!Q832/100</f>
        <v>#N/A</v>
      </c>
      <c r="I832" s="8" t="e">
        <f>VLOOKUP($A832,[1]Intermediate!A:T,10)*[1]Intermediate!R832/100</f>
        <v>#N/A</v>
      </c>
      <c r="J832" s="8" t="e">
        <f>VLOOKUP($A832,[1]Intermediate!A:T,10)*[1]Intermediate!S832/100</f>
        <v>#N/A</v>
      </c>
      <c r="K832" t="str">
        <f t="shared" si="48"/>
        <v/>
      </c>
      <c r="L832" s="9" t="e">
        <f>VLOOKUP($A832,[1]Intermediate!A:T,2)</f>
        <v>#N/A</v>
      </c>
      <c r="M832" t="e">
        <f t="shared" si="49"/>
        <v>#N/A</v>
      </c>
      <c r="N832" s="10" t="e">
        <f t="shared" si="50"/>
        <v>#N/A</v>
      </c>
      <c r="O832" s="10" t="e">
        <f t="shared" si="50"/>
        <v>#N/A</v>
      </c>
      <c r="P832" s="10" t="e">
        <f t="shared" si="50"/>
        <v>#N/A</v>
      </c>
      <c r="Q832" s="11" t="e">
        <f t="shared" si="51"/>
        <v>#N/A</v>
      </c>
    </row>
    <row r="833" spans="1:17" ht="15" hidden="1" customHeight="1" x14ac:dyDescent="0.3">
      <c r="A833" s="5">
        <f>[1]Intermediate!A833</f>
        <v>0</v>
      </c>
      <c r="B833" s="6" t="e">
        <f>VLOOKUP($D833,'[1]Counties Systems Crosswalk'!C:E,3)</f>
        <v>#N/A</v>
      </c>
      <c r="C833" s="7" t="e">
        <f>VLOOKUP($A833,[1]Intermediate!A:T,3)</f>
        <v>#N/A</v>
      </c>
      <c r="D833" s="7" t="e">
        <f>VLOOKUP($C833,[1]Claims!A:B,2,FALSE)</f>
        <v>#N/A</v>
      </c>
      <c r="E833" t="e">
        <f>VLOOKUP($D833,'[1]Counties Systems Crosswalk'!C:D,2)</f>
        <v>#N/A</v>
      </c>
      <c r="F833" t="e">
        <f>VLOOKUP($A833,[1]Intermediate!A:T,5)</f>
        <v>#N/A</v>
      </c>
      <c r="G833" s="8" t="e">
        <f>VLOOKUP($A833,[1]Intermediate!A:T,10)</f>
        <v>#N/A</v>
      </c>
      <c r="H833" s="8" t="e">
        <f>VLOOKUP($A833,[1]Intermediate!A:T,10)*[1]Intermediate!Q833/100</f>
        <v>#N/A</v>
      </c>
      <c r="I833" s="8" t="e">
        <f>VLOOKUP($A833,[1]Intermediate!A:T,10)*[1]Intermediate!R833/100</f>
        <v>#N/A</v>
      </c>
      <c r="J833" s="8" t="e">
        <f>VLOOKUP($A833,[1]Intermediate!A:T,10)*[1]Intermediate!S833/100</f>
        <v>#N/A</v>
      </c>
      <c r="K833" t="str">
        <f t="shared" si="48"/>
        <v/>
      </c>
      <c r="L833" s="9" t="e">
        <f>VLOOKUP($A833,[1]Intermediate!A:T,2)</f>
        <v>#N/A</v>
      </c>
      <c r="M833" t="e">
        <f t="shared" si="49"/>
        <v>#N/A</v>
      </c>
      <c r="N833" s="10" t="e">
        <f t="shared" si="50"/>
        <v>#N/A</v>
      </c>
      <c r="O833" s="10" t="e">
        <f t="shared" si="50"/>
        <v>#N/A</v>
      </c>
      <c r="P833" s="10" t="e">
        <f t="shared" si="50"/>
        <v>#N/A</v>
      </c>
      <c r="Q833" s="11" t="e">
        <f t="shared" si="51"/>
        <v>#N/A</v>
      </c>
    </row>
    <row r="834" spans="1:17" ht="15" hidden="1" customHeight="1" x14ac:dyDescent="0.3">
      <c r="A834" s="5">
        <f>[1]Intermediate!A834</f>
        <v>0</v>
      </c>
      <c r="B834" s="6" t="e">
        <f>VLOOKUP($D834,'[1]Counties Systems Crosswalk'!C:E,3)</f>
        <v>#N/A</v>
      </c>
      <c r="C834" s="7" t="e">
        <f>VLOOKUP($A834,[1]Intermediate!A:T,3)</f>
        <v>#N/A</v>
      </c>
      <c r="D834" s="7" t="e">
        <f>VLOOKUP($C834,[1]Claims!A:B,2,FALSE)</f>
        <v>#N/A</v>
      </c>
      <c r="E834" t="e">
        <f>VLOOKUP($D834,'[1]Counties Systems Crosswalk'!C:D,2)</f>
        <v>#N/A</v>
      </c>
      <c r="F834" t="e">
        <f>VLOOKUP($A834,[1]Intermediate!A:T,5)</f>
        <v>#N/A</v>
      </c>
      <c r="G834" s="8" t="e">
        <f>VLOOKUP($A834,[1]Intermediate!A:T,10)</f>
        <v>#N/A</v>
      </c>
      <c r="H834" s="8" t="e">
        <f>VLOOKUP($A834,[1]Intermediate!A:T,10)*[1]Intermediate!Q834/100</f>
        <v>#N/A</v>
      </c>
      <c r="I834" s="8" t="e">
        <f>VLOOKUP($A834,[1]Intermediate!A:T,10)*[1]Intermediate!R834/100</f>
        <v>#N/A</v>
      </c>
      <c r="J834" s="8" t="e">
        <f>VLOOKUP($A834,[1]Intermediate!A:T,10)*[1]Intermediate!S834/100</f>
        <v>#N/A</v>
      </c>
      <c r="K834" t="str">
        <f t="shared" si="48"/>
        <v/>
      </c>
      <c r="L834" s="9" t="e">
        <f>VLOOKUP($A834,[1]Intermediate!A:T,2)</f>
        <v>#N/A</v>
      </c>
      <c r="M834" t="e">
        <f t="shared" si="49"/>
        <v>#N/A</v>
      </c>
      <c r="N834" s="10" t="e">
        <f t="shared" si="50"/>
        <v>#N/A</v>
      </c>
      <c r="O834" s="10" t="e">
        <f t="shared" si="50"/>
        <v>#N/A</v>
      </c>
      <c r="P834" s="10" t="e">
        <f t="shared" si="50"/>
        <v>#N/A</v>
      </c>
      <c r="Q834" s="11" t="e">
        <f t="shared" si="51"/>
        <v>#N/A</v>
      </c>
    </row>
    <row r="835" spans="1:17" ht="15" hidden="1" customHeight="1" x14ac:dyDescent="0.3">
      <c r="A835" s="5">
        <f>[1]Intermediate!A835</f>
        <v>0</v>
      </c>
      <c r="B835" s="6" t="e">
        <f>VLOOKUP($D835,'[1]Counties Systems Crosswalk'!C:E,3)</f>
        <v>#N/A</v>
      </c>
      <c r="C835" s="7" t="e">
        <f>VLOOKUP($A835,[1]Intermediate!A:T,3)</f>
        <v>#N/A</v>
      </c>
      <c r="D835" s="7" t="e">
        <f>VLOOKUP($C835,[1]Claims!A:B,2,FALSE)</f>
        <v>#N/A</v>
      </c>
      <c r="E835" t="e">
        <f>VLOOKUP($D835,'[1]Counties Systems Crosswalk'!C:D,2)</f>
        <v>#N/A</v>
      </c>
      <c r="F835" t="e">
        <f>VLOOKUP($A835,[1]Intermediate!A:T,5)</f>
        <v>#N/A</v>
      </c>
      <c r="G835" s="8" t="e">
        <f>VLOOKUP($A835,[1]Intermediate!A:T,10)</f>
        <v>#N/A</v>
      </c>
      <c r="H835" s="8" t="e">
        <f>VLOOKUP($A835,[1]Intermediate!A:T,10)*[1]Intermediate!Q835/100</f>
        <v>#N/A</v>
      </c>
      <c r="I835" s="8" t="e">
        <f>VLOOKUP($A835,[1]Intermediate!A:T,10)*[1]Intermediate!R835/100</f>
        <v>#N/A</v>
      </c>
      <c r="J835" s="8" t="e">
        <f>VLOOKUP($A835,[1]Intermediate!A:T,10)*[1]Intermediate!S835/100</f>
        <v>#N/A</v>
      </c>
      <c r="K835" t="str">
        <f t="shared" ref="K835:K898" si="52">IF(COUNTIF(F835, "*CAPITAL*"),"CAPITAL", IF(COUNTIF(F835, "*OPER*"),"OPERATING",""))</f>
        <v/>
      </c>
      <c r="L835" s="9" t="e">
        <f>VLOOKUP($A835,[1]Intermediate!A:T,2)</f>
        <v>#N/A</v>
      </c>
      <c r="M835" t="e">
        <f t="shared" ref="M835:M898" si="53">IF(AND(H835&gt;0,I835&gt;0),"BOTH",IF(H835&gt;0,"FEDERAL",IF(G835=0,"","STATE")))</f>
        <v>#N/A</v>
      </c>
      <c r="N835" s="10" t="e">
        <f t="shared" ref="N835:P898" si="54">H835/$G835</f>
        <v>#N/A</v>
      </c>
      <c r="O835" s="10" t="e">
        <f t="shared" si="54"/>
        <v>#N/A</v>
      </c>
      <c r="P835" s="10" t="e">
        <f t="shared" si="54"/>
        <v>#N/A</v>
      </c>
      <c r="Q835" s="11" t="e">
        <f t="shared" ref="Q835:Q898" si="55">SUM(H835:J835)</f>
        <v>#N/A</v>
      </c>
    </row>
    <row r="836" spans="1:17" ht="15" hidden="1" customHeight="1" x14ac:dyDescent="0.3">
      <c r="A836" s="5">
        <f>[1]Intermediate!A836</f>
        <v>0</v>
      </c>
      <c r="B836" s="6" t="e">
        <f>VLOOKUP($D836,'[1]Counties Systems Crosswalk'!C:E,3)</f>
        <v>#N/A</v>
      </c>
      <c r="C836" s="7" t="e">
        <f>VLOOKUP($A836,[1]Intermediate!A:T,3)</f>
        <v>#N/A</v>
      </c>
      <c r="D836" s="7" t="e">
        <f>VLOOKUP($C836,[1]Claims!A:B,2,FALSE)</f>
        <v>#N/A</v>
      </c>
      <c r="E836" t="e">
        <f>VLOOKUP($D836,'[1]Counties Systems Crosswalk'!C:D,2)</f>
        <v>#N/A</v>
      </c>
      <c r="F836" t="e">
        <f>VLOOKUP($A836,[1]Intermediate!A:T,5)</f>
        <v>#N/A</v>
      </c>
      <c r="G836" s="8" t="e">
        <f>VLOOKUP($A836,[1]Intermediate!A:T,10)</f>
        <v>#N/A</v>
      </c>
      <c r="H836" s="8" t="e">
        <f>VLOOKUP($A836,[1]Intermediate!A:T,10)*[1]Intermediate!Q836/100</f>
        <v>#N/A</v>
      </c>
      <c r="I836" s="8" t="e">
        <f>VLOOKUP($A836,[1]Intermediate!A:T,10)*[1]Intermediate!R836/100</f>
        <v>#N/A</v>
      </c>
      <c r="J836" s="8" t="e">
        <f>VLOOKUP($A836,[1]Intermediate!A:T,10)*[1]Intermediate!S836/100</f>
        <v>#N/A</v>
      </c>
      <c r="K836" t="str">
        <f t="shared" si="52"/>
        <v/>
      </c>
      <c r="L836" s="9" t="e">
        <f>VLOOKUP($A836,[1]Intermediate!A:T,2)</f>
        <v>#N/A</v>
      </c>
      <c r="M836" t="e">
        <f t="shared" si="53"/>
        <v>#N/A</v>
      </c>
      <c r="N836" s="10" t="e">
        <f t="shared" si="54"/>
        <v>#N/A</v>
      </c>
      <c r="O836" s="10" t="e">
        <f t="shared" si="54"/>
        <v>#N/A</v>
      </c>
      <c r="P836" s="10" t="e">
        <f t="shared" si="54"/>
        <v>#N/A</v>
      </c>
      <c r="Q836" s="11" t="e">
        <f t="shared" si="55"/>
        <v>#N/A</v>
      </c>
    </row>
    <row r="837" spans="1:17" ht="15" hidden="1" customHeight="1" x14ac:dyDescent="0.3">
      <c r="A837" s="5">
        <f>[1]Intermediate!A837</f>
        <v>0</v>
      </c>
      <c r="B837" s="6" t="e">
        <f>VLOOKUP($D837,'[1]Counties Systems Crosswalk'!C:E,3)</f>
        <v>#N/A</v>
      </c>
      <c r="C837" s="7" t="e">
        <f>VLOOKUP($A837,[1]Intermediate!A:T,3)</f>
        <v>#N/A</v>
      </c>
      <c r="D837" s="7" t="e">
        <f>VLOOKUP($C837,[1]Claims!A:B,2,FALSE)</f>
        <v>#N/A</v>
      </c>
      <c r="E837" t="e">
        <f>VLOOKUP($D837,'[1]Counties Systems Crosswalk'!C:D,2)</f>
        <v>#N/A</v>
      </c>
      <c r="F837" t="e">
        <f>VLOOKUP($A837,[1]Intermediate!A:T,5)</f>
        <v>#N/A</v>
      </c>
      <c r="G837" s="8" t="e">
        <f>VLOOKUP($A837,[1]Intermediate!A:T,10)</f>
        <v>#N/A</v>
      </c>
      <c r="H837" s="8" t="e">
        <f>VLOOKUP($A837,[1]Intermediate!A:T,10)*[1]Intermediate!Q837/100</f>
        <v>#N/A</v>
      </c>
      <c r="I837" s="8" t="e">
        <f>VLOOKUP($A837,[1]Intermediate!A:T,10)*[1]Intermediate!R837/100</f>
        <v>#N/A</v>
      </c>
      <c r="J837" s="8" t="e">
        <f>VLOOKUP($A837,[1]Intermediate!A:T,10)*[1]Intermediate!S837/100</f>
        <v>#N/A</v>
      </c>
      <c r="K837" t="str">
        <f t="shared" si="52"/>
        <v/>
      </c>
      <c r="L837" s="9" t="e">
        <f>VLOOKUP($A837,[1]Intermediate!A:T,2)</f>
        <v>#N/A</v>
      </c>
      <c r="M837" t="e">
        <f t="shared" si="53"/>
        <v>#N/A</v>
      </c>
      <c r="N837" s="10" t="e">
        <f t="shared" si="54"/>
        <v>#N/A</v>
      </c>
      <c r="O837" s="10" t="e">
        <f t="shared" si="54"/>
        <v>#N/A</v>
      </c>
      <c r="P837" s="10" t="e">
        <f t="shared" si="54"/>
        <v>#N/A</v>
      </c>
      <c r="Q837" s="11" t="e">
        <f t="shared" si="55"/>
        <v>#N/A</v>
      </c>
    </row>
    <row r="838" spans="1:17" ht="15" hidden="1" customHeight="1" x14ac:dyDescent="0.3">
      <c r="A838" s="5">
        <f>[1]Intermediate!A838</f>
        <v>0</v>
      </c>
      <c r="B838" s="6" t="e">
        <f>VLOOKUP($D838,'[1]Counties Systems Crosswalk'!C:E,3)</f>
        <v>#N/A</v>
      </c>
      <c r="C838" s="7" t="e">
        <f>VLOOKUP($A838,[1]Intermediate!A:T,3)</f>
        <v>#N/A</v>
      </c>
      <c r="D838" s="7" t="e">
        <f>VLOOKUP($C838,[1]Claims!A:B,2,FALSE)</f>
        <v>#N/A</v>
      </c>
      <c r="E838" t="e">
        <f>VLOOKUP($D838,'[1]Counties Systems Crosswalk'!C:D,2)</f>
        <v>#N/A</v>
      </c>
      <c r="F838" t="e">
        <f>VLOOKUP($A838,[1]Intermediate!A:T,5)</f>
        <v>#N/A</v>
      </c>
      <c r="G838" s="8" t="e">
        <f>VLOOKUP($A838,[1]Intermediate!A:T,10)</f>
        <v>#N/A</v>
      </c>
      <c r="H838" s="8" t="e">
        <f>VLOOKUP($A838,[1]Intermediate!A:T,10)*[1]Intermediate!Q838/100</f>
        <v>#N/A</v>
      </c>
      <c r="I838" s="8" t="e">
        <f>VLOOKUP($A838,[1]Intermediate!A:T,10)*[1]Intermediate!R838/100</f>
        <v>#N/A</v>
      </c>
      <c r="J838" s="8" t="e">
        <f>VLOOKUP($A838,[1]Intermediate!A:T,10)*[1]Intermediate!S838/100</f>
        <v>#N/A</v>
      </c>
      <c r="K838" t="str">
        <f t="shared" si="52"/>
        <v/>
      </c>
      <c r="L838" s="9" t="e">
        <f>VLOOKUP($A838,[1]Intermediate!A:T,2)</f>
        <v>#N/A</v>
      </c>
      <c r="M838" t="e">
        <f t="shared" si="53"/>
        <v>#N/A</v>
      </c>
      <c r="N838" s="10" t="e">
        <f t="shared" si="54"/>
        <v>#N/A</v>
      </c>
      <c r="O838" s="10" t="e">
        <f t="shared" si="54"/>
        <v>#N/A</v>
      </c>
      <c r="P838" s="10" t="e">
        <f t="shared" si="54"/>
        <v>#N/A</v>
      </c>
      <c r="Q838" s="11" t="e">
        <f t="shared" si="55"/>
        <v>#N/A</v>
      </c>
    </row>
    <row r="839" spans="1:17" ht="15" hidden="1" customHeight="1" x14ac:dyDescent="0.3">
      <c r="A839" s="5">
        <f>[1]Intermediate!A839</f>
        <v>0</v>
      </c>
      <c r="B839" s="6" t="e">
        <f>VLOOKUP($D839,'[1]Counties Systems Crosswalk'!C:E,3)</f>
        <v>#N/A</v>
      </c>
      <c r="C839" s="7" t="e">
        <f>VLOOKUP($A839,[1]Intermediate!A:T,3)</f>
        <v>#N/A</v>
      </c>
      <c r="D839" s="7" t="e">
        <f>VLOOKUP($C839,[1]Claims!A:B,2,FALSE)</f>
        <v>#N/A</v>
      </c>
      <c r="E839" t="e">
        <f>VLOOKUP($D839,'[1]Counties Systems Crosswalk'!C:D,2)</f>
        <v>#N/A</v>
      </c>
      <c r="F839" t="e">
        <f>VLOOKUP($A839,[1]Intermediate!A:T,5)</f>
        <v>#N/A</v>
      </c>
      <c r="G839" s="8" t="e">
        <f>VLOOKUP($A839,[1]Intermediate!A:T,10)</f>
        <v>#N/A</v>
      </c>
      <c r="H839" s="8" t="e">
        <f>VLOOKUP($A839,[1]Intermediate!A:T,10)*[1]Intermediate!Q839/100</f>
        <v>#N/A</v>
      </c>
      <c r="I839" s="8" t="e">
        <f>VLOOKUP($A839,[1]Intermediate!A:T,10)*[1]Intermediate!R839/100</f>
        <v>#N/A</v>
      </c>
      <c r="J839" s="8" t="e">
        <f>VLOOKUP($A839,[1]Intermediate!A:T,10)*[1]Intermediate!S839/100</f>
        <v>#N/A</v>
      </c>
      <c r="K839" t="str">
        <f t="shared" si="52"/>
        <v/>
      </c>
      <c r="L839" s="9" t="e">
        <f>VLOOKUP($A839,[1]Intermediate!A:T,2)</f>
        <v>#N/A</v>
      </c>
      <c r="M839" t="e">
        <f t="shared" si="53"/>
        <v>#N/A</v>
      </c>
      <c r="N839" s="10" t="e">
        <f t="shared" si="54"/>
        <v>#N/A</v>
      </c>
      <c r="O839" s="10" t="e">
        <f t="shared" si="54"/>
        <v>#N/A</v>
      </c>
      <c r="P839" s="10" t="e">
        <f t="shared" si="54"/>
        <v>#N/A</v>
      </c>
      <c r="Q839" s="11" t="e">
        <f t="shared" si="55"/>
        <v>#N/A</v>
      </c>
    </row>
    <row r="840" spans="1:17" ht="15" hidden="1" customHeight="1" x14ac:dyDescent="0.3">
      <c r="A840" s="5">
        <f>[1]Intermediate!A840</f>
        <v>0</v>
      </c>
      <c r="B840" s="6" t="e">
        <f>VLOOKUP($D840,'[1]Counties Systems Crosswalk'!C:E,3)</f>
        <v>#N/A</v>
      </c>
      <c r="C840" s="7" t="e">
        <f>VLOOKUP($A840,[1]Intermediate!A:T,3)</f>
        <v>#N/A</v>
      </c>
      <c r="D840" s="7" t="e">
        <f>VLOOKUP($C840,[1]Claims!A:B,2,FALSE)</f>
        <v>#N/A</v>
      </c>
      <c r="E840" t="e">
        <f>VLOOKUP($D840,'[1]Counties Systems Crosswalk'!C:D,2)</f>
        <v>#N/A</v>
      </c>
      <c r="F840" t="e">
        <f>VLOOKUP($A840,[1]Intermediate!A:T,5)</f>
        <v>#N/A</v>
      </c>
      <c r="G840" s="8" t="e">
        <f>VLOOKUP($A840,[1]Intermediate!A:T,10)</f>
        <v>#N/A</v>
      </c>
      <c r="H840" s="8" t="e">
        <f>VLOOKUP($A840,[1]Intermediate!A:T,10)*[1]Intermediate!Q840/100</f>
        <v>#N/A</v>
      </c>
      <c r="I840" s="8" t="e">
        <f>VLOOKUP($A840,[1]Intermediate!A:T,10)*[1]Intermediate!R840/100</f>
        <v>#N/A</v>
      </c>
      <c r="J840" s="8" t="e">
        <f>VLOOKUP($A840,[1]Intermediate!A:T,10)*[1]Intermediate!S840/100</f>
        <v>#N/A</v>
      </c>
      <c r="K840" t="str">
        <f t="shared" si="52"/>
        <v/>
      </c>
      <c r="L840" s="9" t="e">
        <f>VLOOKUP($A840,[1]Intermediate!A:T,2)</f>
        <v>#N/A</v>
      </c>
      <c r="M840" t="e">
        <f t="shared" si="53"/>
        <v>#N/A</v>
      </c>
      <c r="N840" s="10" t="e">
        <f t="shared" si="54"/>
        <v>#N/A</v>
      </c>
      <c r="O840" s="10" t="e">
        <f t="shared" si="54"/>
        <v>#N/A</v>
      </c>
      <c r="P840" s="10" t="e">
        <f t="shared" si="54"/>
        <v>#N/A</v>
      </c>
      <c r="Q840" s="11" t="e">
        <f t="shared" si="55"/>
        <v>#N/A</v>
      </c>
    </row>
    <row r="841" spans="1:17" ht="15" hidden="1" customHeight="1" x14ac:dyDescent="0.3">
      <c r="A841" s="5">
        <f>[1]Intermediate!A841</f>
        <v>0</v>
      </c>
      <c r="B841" s="6" t="e">
        <f>VLOOKUP($D841,'[1]Counties Systems Crosswalk'!C:E,3)</f>
        <v>#N/A</v>
      </c>
      <c r="C841" s="7" t="e">
        <f>VLOOKUP($A841,[1]Intermediate!A:T,3)</f>
        <v>#N/A</v>
      </c>
      <c r="D841" s="7" t="e">
        <f>VLOOKUP($C841,[1]Claims!A:B,2,FALSE)</f>
        <v>#N/A</v>
      </c>
      <c r="E841" t="e">
        <f>VLOOKUP($D841,'[1]Counties Systems Crosswalk'!C:D,2)</f>
        <v>#N/A</v>
      </c>
      <c r="F841" t="e">
        <f>VLOOKUP($A841,[1]Intermediate!A:T,5)</f>
        <v>#N/A</v>
      </c>
      <c r="G841" s="8" t="e">
        <f>VLOOKUP($A841,[1]Intermediate!A:T,10)</f>
        <v>#N/A</v>
      </c>
      <c r="H841" s="8" t="e">
        <f>VLOOKUP($A841,[1]Intermediate!A:T,10)*[1]Intermediate!Q841/100</f>
        <v>#N/A</v>
      </c>
      <c r="I841" s="8" t="e">
        <f>VLOOKUP($A841,[1]Intermediate!A:T,10)*[1]Intermediate!R841/100</f>
        <v>#N/A</v>
      </c>
      <c r="J841" s="8" t="e">
        <f>VLOOKUP($A841,[1]Intermediate!A:T,10)*[1]Intermediate!S841/100</f>
        <v>#N/A</v>
      </c>
      <c r="K841" t="str">
        <f t="shared" si="52"/>
        <v/>
      </c>
      <c r="L841" s="9" t="e">
        <f>VLOOKUP($A841,[1]Intermediate!A:T,2)</f>
        <v>#N/A</v>
      </c>
      <c r="M841" t="e">
        <f t="shared" si="53"/>
        <v>#N/A</v>
      </c>
      <c r="N841" s="10" t="e">
        <f t="shared" si="54"/>
        <v>#N/A</v>
      </c>
      <c r="O841" s="10" t="e">
        <f t="shared" si="54"/>
        <v>#N/A</v>
      </c>
      <c r="P841" s="10" t="e">
        <f t="shared" si="54"/>
        <v>#N/A</v>
      </c>
      <c r="Q841" s="11" t="e">
        <f t="shared" si="55"/>
        <v>#N/A</v>
      </c>
    </row>
    <row r="842" spans="1:17" ht="15" hidden="1" customHeight="1" x14ac:dyDescent="0.3">
      <c r="A842" s="5">
        <f>[1]Intermediate!A842</f>
        <v>0</v>
      </c>
      <c r="B842" s="6" t="e">
        <f>VLOOKUP($D842,'[1]Counties Systems Crosswalk'!C:E,3)</f>
        <v>#N/A</v>
      </c>
      <c r="C842" s="7" t="e">
        <f>VLOOKUP($A842,[1]Intermediate!A:T,3)</f>
        <v>#N/A</v>
      </c>
      <c r="D842" s="7" t="e">
        <f>VLOOKUP($C842,[1]Claims!A:B,2,FALSE)</f>
        <v>#N/A</v>
      </c>
      <c r="E842" t="e">
        <f>VLOOKUP($D842,'[1]Counties Systems Crosswalk'!C:D,2)</f>
        <v>#N/A</v>
      </c>
      <c r="F842" t="e">
        <f>VLOOKUP($A842,[1]Intermediate!A:T,5)</f>
        <v>#N/A</v>
      </c>
      <c r="G842" s="8" t="e">
        <f>VLOOKUP($A842,[1]Intermediate!A:T,10)</f>
        <v>#N/A</v>
      </c>
      <c r="H842" s="8" t="e">
        <f>VLOOKUP($A842,[1]Intermediate!A:T,10)*[1]Intermediate!Q842/100</f>
        <v>#N/A</v>
      </c>
      <c r="I842" s="8" t="e">
        <f>VLOOKUP($A842,[1]Intermediate!A:T,10)*[1]Intermediate!R842/100</f>
        <v>#N/A</v>
      </c>
      <c r="J842" s="8" t="e">
        <f>VLOOKUP($A842,[1]Intermediate!A:T,10)*[1]Intermediate!S842/100</f>
        <v>#N/A</v>
      </c>
      <c r="K842" t="str">
        <f t="shared" si="52"/>
        <v/>
      </c>
      <c r="L842" s="9" t="e">
        <f>VLOOKUP($A842,[1]Intermediate!A:T,2)</f>
        <v>#N/A</v>
      </c>
      <c r="M842" t="e">
        <f t="shared" si="53"/>
        <v>#N/A</v>
      </c>
      <c r="N842" s="10" t="e">
        <f t="shared" si="54"/>
        <v>#N/A</v>
      </c>
      <c r="O842" s="10" t="e">
        <f t="shared" si="54"/>
        <v>#N/A</v>
      </c>
      <c r="P842" s="10" t="e">
        <f t="shared" si="54"/>
        <v>#N/A</v>
      </c>
      <c r="Q842" s="11" t="e">
        <f t="shared" si="55"/>
        <v>#N/A</v>
      </c>
    </row>
    <row r="843" spans="1:17" ht="15" hidden="1" customHeight="1" x14ac:dyDescent="0.3">
      <c r="A843" s="5">
        <f>[1]Intermediate!A843</f>
        <v>0</v>
      </c>
      <c r="B843" s="6" t="e">
        <f>VLOOKUP($D843,'[1]Counties Systems Crosswalk'!C:E,3)</f>
        <v>#N/A</v>
      </c>
      <c r="C843" s="7" t="e">
        <f>VLOOKUP($A843,[1]Intermediate!A:T,3)</f>
        <v>#N/A</v>
      </c>
      <c r="D843" s="7" t="e">
        <f>VLOOKUP($C843,[1]Claims!A:B,2,FALSE)</f>
        <v>#N/A</v>
      </c>
      <c r="E843" t="e">
        <f>VLOOKUP($D843,'[1]Counties Systems Crosswalk'!C:D,2)</f>
        <v>#N/A</v>
      </c>
      <c r="F843" t="e">
        <f>VLOOKUP($A843,[1]Intermediate!A:T,5)</f>
        <v>#N/A</v>
      </c>
      <c r="G843" s="8" t="e">
        <f>VLOOKUP($A843,[1]Intermediate!A:T,10)</f>
        <v>#N/A</v>
      </c>
      <c r="H843" s="8" t="e">
        <f>VLOOKUP($A843,[1]Intermediate!A:T,10)*[1]Intermediate!Q843/100</f>
        <v>#N/A</v>
      </c>
      <c r="I843" s="8" t="e">
        <f>VLOOKUP($A843,[1]Intermediate!A:T,10)*[1]Intermediate!R843/100</f>
        <v>#N/A</v>
      </c>
      <c r="J843" s="8" t="e">
        <f>VLOOKUP($A843,[1]Intermediate!A:T,10)*[1]Intermediate!S843/100</f>
        <v>#N/A</v>
      </c>
      <c r="K843" t="str">
        <f t="shared" si="52"/>
        <v/>
      </c>
      <c r="L843" s="9" t="e">
        <f>VLOOKUP($A843,[1]Intermediate!A:T,2)</f>
        <v>#N/A</v>
      </c>
      <c r="M843" t="e">
        <f t="shared" si="53"/>
        <v>#N/A</v>
      </c>
      <c r="N843" s="10" t="e">
        <f t="shared" si="54"/>
        <v>#N/A</v>
      </c>
      <c r="O843" s="10" t="e">
        <f t="shared" si="54"/>
        <v>#N/A</v>
      </c>
      <c r="P843" s="10" t="e">
        <f t="shared" si="54"/>
        <v>#N/A</v>
      </c>
      <c r="Q843" s="11" t="e">
        <f t="shared" si="55"/>
        <v>#N/A</v>
      </c>
    </row>
    <row r="844" spans="1:17" ht="15" hidden="1" customHeight="1" x14ac:dyDescent="0.3">
      <c r="A844" s="5">
        <f>[1]Intermediate!A844</f>
        <v>0</v>
      </c>
      <c r="B844" s="6" t="e">
        <f>VLOOKUP($D844,'[1]Counties Systems Crosswalk'!C:E,3)</f>
        <v>#N/A</v>
      </c>
      <c r="C844" s="7" t="e">
        <f>VLOOKUP($A844,[1]Intermediate!A:T,3)</f>
        <v>#N/A</v>
      </c>
      <c r="D844" s="7" t="e">
        <f>VLOOKUP($C844,[1]Claims!A:B,2,FALSE)</f>
        <v>#N/A</v>
      </c>
      <c r="E844" t="e">
        <f>VLOOKUP($D844,'[1]Counties Systems Crosswalk'!C:D,2)</f>
        <v>#N/A</v>
      </c>
      <c r="F844" t="e">
        <f>VLOOKUP($A844,[1]Intermediate!A:T,5)</f>
        <v>#N/A</v>
      </c>
      <c r="G844" s="8" t="e">
        <f>VLOOKUP($A844,[1]Intermediate!A:T,10)</f>
        <v>#N/A</v>
      </c>
      <c r="H844" s="8" t="e">
        <f>VLOOKUP($A844,[1]Intermediate!A:T,10)*[1]Intermediate!Q844/100</f>
        <v>#N/A</v>
      </c>
      <c r="I844" s="8" t="e">
        <f>VLOOKUP($A844,[1]Intermediate!A:T,10)*[1]Intermediate!R844/100</f>
        <v>#N/A</v>
      </c>
      <c r="J844" s="8" t="e">
        <f>VLOOKUP($A844,[1]Intermediate!A:T,10)*[1]Intermediate!S844/100</f>
        <v>#N/A</v>
      </c>
      <c r="K844" t="str">
        <f t="shared" si="52"/>
        <v/>
      </c>
      <c r="L844" s="9" t="e">
        <f>VLOOKUP($A844,[1]Intermediate!A:T,2)</f>
        <v>#N/A</v>
      </c>
      <c r="M844" t="e">
        <f t="shared" si="53"/>
        <v>#N/A</v>
      </c>
      <c r="N844" s="10" t="e">
        <f t="shared" si="54"/>
        <v>#N/A</v>
      </c>
      <c r="O844" s="10" t="e">
        <f t="shared" si="54"/>
        <v>#N/A</v>
      </c>
      <c r="P844" s="10" t="e">
        <f t="shared" si="54"/>
        <v>#N/A</v>
      </c>
      <c r="Q844" s="11" t="e">
        <f t="shared" si="55"/>
        <v>#N/A</v>
      </c>
    </row>
    <row r="845" spans="1:17" ht="15" hidden="1" customHeight="1" x14ac:dyDescent="0.3">
      <c r="A845" s="5">
        <f>[1]Intermediate!A845</f>
        <v>0</v>
      </c>
      <c r="B845" s="6" t="e">
        <f>VLOOKUP($D845,'[1]Counties Systems Crosswalk'!C:E,3)</f>
        <v>#N/A</v>
      </c>
      <c r="C845" s="7" t="e">
        <f>VLOOKUP($A845,[1]Intermediate!A:T,3)</f>
        <v>#N/A</v>
      </c>
      <c r="D845" s="7" t="e">
        <f>VLOOKUP($C845,[1]Claims!A:B,2,FALSE)</f>
        <v>#N/A</v>
      </c>
      <c r="E845" t="e">
        <f>VLOOKUP($D845,'[1]Counties Systems Crosswalk'!C:D,2)</f>
        <v>#N/A</v>
      </c>
      <c r="F845" t="e">
        <f>VLOOKUP($A845,[1]Intermediate!A:T,5)</f>
        <v>#N/A</v>
      </c>
      <c r="G845" s="8" t="e">
        <f>VLOOKUP($A845,[1]Intermediate!A:T,10)</f>
        <v>#N/A</v>
      </c>
      <c r="H845" s="8" t="e">
        <f>VLOOKUP($A845,[1]Intermediate!A:T,10)*[1]Intermediate!Q845/100</f>
        <v>#N/A</v>
      </c>
      <c r="I845" s="8" t="e">
        <f>VLOOKUP($A845,[1]Intermediate!A:T,10)*[1]Intermediate!R845/100</f>
        <v>#N/A</v>
      </c>
      <c r="J845" s="8" t="e">
        <f>VLOOKUP($A845,[1]Intermediate!A:T,10)*[1]Intermediate!S845/100</f>
        <v>#N/A</v>
      </c>
      <c r="K845" t="str">
        <f t="shared" si="52"/>
        <v/>
      </c>
      <c r="L845" s="9" t="e">
        <f>VLOOKUP($A845,[1]Intermediate!A:T,2)</f>
        <v>#N/A</v>
      </c>
      <c r="M845" t="e">
        <f t="shared" si="53"/>
        <v>#N/A</v>
      </c>
      <c r="N845" s="10" t="e">
        <f t="shared" si="54"/>
        <v>#N/A</v>
      </c>
      <c r="O845" s="10" t="e">
        <f t="shared" si="54"/>
        <v>#N/A</v>
      </c>
      <c r="P845" s="10" t="e">
        <f t="shared" si="54"/>
        <v>#N/A</v>
      </c>
      <c r="Q845" s="11" t="e">
        <f t="shared" si="55"/>
        <v>#N/A</v>
      </c>
    </row>
    <row r="846" spans="1:17" ht="15" hidden="1" customHeight="1" x14ac:dyDescent="0.3">
      <c r="A846" s="5">
        <f>[1]Intermediate!A846</f>
        <v>0</v>
      </c>
      <c r="B846" s="6" t="e">
        <f>VLOOKUP($D846,'[1]Counties Systems Crosswalk'!C:E,3)</f>
        <v>#N/A</v>
      </c>
      <c r="C846" s="7" t="e">
        <f>VLOOKUP($A846,[1]Intermediate!A:T,3)</f>
        <v>#N/A</v>
      </c>
      <c r="D846" s="7" t="e">
        <f>VLOOKUP($C846,[1]Claims!A:B,2,FALSE)</f>
        <v>#N/A</v>
      </c>
      <c r="E846" t="e">
        <f>VLOOKUP($D846,'[1]Counties Systems Crosswalk'!C:D,2)</f>
        <v>#N/A</v>
      </c>
      <c r="F846" t="e">
        <f>VLOOKUP($A846,[1]Intermediate!A:T,5)</f>
        <v>#N/A</v>
      </c>
      <c r="G846" s="8" t="e">
        <f>VLOOKUP($A846,[1]Intermediate!A:T,10)</f>
        <v>#N/A</v>
      </c>
      <c r="H846" s="8" t="e">
        <f>VLOOKUP($A846,[1]Intermediate!A:T,10)*[1]Intermediate!Q846/100</f>
        <v>#N/A</v>
      </c>
      <c r="I846" s="8" t="e">
        <f>VLOOKUP($A846,[1]Intermediate!A:T,10)*[1]Intermediate!R846/100</f>
        <v>#N/A</v>
      </c>
      <c r="J846" s="8" t="e">
        <f>VLOOKUP($A846,[1]Intermediate!A:T,10)*[1]Intermediate!S846/100</f>
        <v>#N/A</v>
      </c>
      <c r="K846" t="str">
        <f t="shared" si="52"/>
        <v/>
      </c>
      <c r="L846" s="9" t="e">
        <f>VLOOKUP($A846,[1]Intermediate!A:T,2)</f>
        <v>#N/A</v>
      </c>
      <c r="M846" t="e">
        <f t="shared" si="53"/>
        <v>#N/A</v>
      </c>
      <c r="N846" s="10" t="e">
        <f t="shared" si="54"/>
        <v>#N/A</v>
      </c>
      <c r="O846" s="10" t="e">
        <f t="shared" si="54"/>
        <v>#N/A</v>
      </c>
      <c r="P846" s="10" t="e">
        <f t="shared" si="54"/>
        <v>#N/A</v>
      </c>
      <c r="Q846" s="11" t="e">
        <f t="shared" si="55"/>
        <v>#N/A</v>
      </c>
    </row>
    <row r="847" spans="1:17" ht="15" hidden="1" customHeight="1" x14ac:dyDescent="0.3">
      <c r="A847" s="5">
        <f>[1]Intermediate!A847</f>
        <v>0</v>
      </c>
      <c r="B847" s="6" t="e">
        <f>VLOOKUP($D847,'[1]Counties Systems Crosswalk'!C:E,3)</f>
        <v>#N/A</v>
      </c>
      <c r="C847" s="7" t="e">
        <f>VLOOKUP($A847,[1]Intermediate!A:T,3)</f>
        <v>#N/A</v>
      </c>
      <c r="D847" s="7" t="e">
        <f>VLOOKUP($C847,[1]Claims!A:B,2,FALSE)</f>
        <v>#N/A</v>
      </c>
      <c r="E847" t="e">
        <f>VLOOKUP($D847,'[1]Counties Systems Crosswalk'!C:D,2)</f>
        <v>#N/A</v>
      </c>
      <c r="F847" t="e">
        <f>VLOOKUP($A847,[1]Intermediate!A:T,5)</f>
        <v>#N/A</v>
      </c>
      <c r="G847" s="8" t="e">
        <f>VLOOKUP($A847,[1]Intermediate!A:T,10)</f>
        <v>#N/A</v>
      </c>
      <c r="H847" s="8" t="e">
        <f>VLOOKUP($A847,[1]Intermediate!A:T,10)*[1]Intermediate!Q847/100</f>
        <v>#N/A</v>
      </c>
      <c r="I847" s="8" t="e">
        <f>VLOOKUP($A847,[1]Intermediate!A:T,10)*[1]Intermediate!R847/100</f>
        <v>#N/A</v>
      </c>
      <c r="J847" s="8" t="e">
        <f>VLOOKUP($A847,[1]Intermediate!A:T,10)*[1]Intermediate!S847/100</f>
        <v>#N/A</v>
      </c>
      <c r="K847" t="str">
        <f t="shared" si="52"/>
        <v/>
      </c>
      <c r="L847" s="9" t="e">
        <f>VLOOKUP($A847,[1]Intermediate!A:T,2)</f>
        <v>#N/A</v>
      </c>
      <c r="M847" t="e">
        <f t="shared" si="53"/>
        <v>#N/A</v>
      </c>
      <c r="N847" s="10" t="e">
        <f t="shared" si="54"/>
        <v>#N/A</v>
      </c>
      <c r="O847" s="10" t="e">
        <f t="shared" si="54"/>
        <v>#N/A</v>
      </c>
      <c r="P847" s="10" t="e">
        <f t="shared" si="54"/>
        <v>#N/A</v>
      </c>
      <c r="Q847" s="11" t="e">
        <f t="shared" si="55"/>
        <v>#N/A</v>
      </c>
    </row>
    <row r="848" spans="1:17" ht="15" hidden="1" customHeight="1" x14ac:dyDescent="0.3">
      <c r="A848" s="5">
        <f>[1]Intermediate!A848</f>
        <v>0</v>
      </c>
      <c r="B848" s="6" t="e">
        <f>VLOOKUP($D848,'[1]Counties Systems Crosswalk'!C:E,3)</f>
        <v>#N/A</v>
      </c>
      <c r="C848" s="7" t="e">
        <f>VLOOKUP($A848,[1]Intermediate!A:T,3)</f>
        <v>#N/A</v>
      </c>
      <c r="D848" s="7" t="e">
        <f>VLOOKUP($C848,[1]Claims!A:B,2,FALSE)</f>
        <v>#N/A</v>
      </c>
      <c r="E848" t="e">
        <f>VLOOKUP($D848,'[1]Counties Systems Crosswalk'!C:D,2)</f>
        <v>#N/A</v>
      </c>
      <c r="F848" t="e">
        <f>VLOOKUP($A848,[1]Intermediate!A:T,5)</f>
        <v>#N/A</v>
      </c>
      <c r="G848" s="8" t="e">
        <f>VLOOKUP($A848,[1]Intermediate!A:T,10)</f>
        <v>#N/A</v>
      </c>
      <c r="H848" s="8" t="e">
        <f>VLOOKUP($A848,[1]Intermediate!A:T,10)*[1]Intermediate!Q848/100</f>
        <v>#N/A</v>
      </c>
      <c r="I848" s="8" t="e">
        <f>VLOOKUP($A848,[1]Intermediate!A:T,10)*[1]Intermediate!R848/100</f>
        <v>#N/A</v>
      </c>
      <c r="J848" s="8" t="e">
        <f>VLOOKUP($A848,[1]Intermediate!A:T,10)*[1]Intermediate!S848/100</f>
        <v>#N/A</v>
      </c>
      <c r="K848" t="str">
        <f t="shared" si="52"/>
        <v/>
      </c>
      <c r="L848" s="9" t="e">
        <f>VLOOKUP($A848,[1]Intermediate!A:T,2)</f>
        <v>#N/A</v>
      </c>
      <c r="M848" t="e">
        <f t="shared" si="53"/>
        <v>#N/A</v>
      </c>
      <c r="N848" s="10" t="e">
        <f t="shared" si="54"/>
        <v>#N/A</v>
      </c>
      <c r="O848" s="10" t="e">
        <f t="shared" si="54"/>
        <v>#N/A</v>
      </c>
      <c r="P848" s="10" t="e">
        <f t="shared" si="54"/>
        <v>#N/A</v>
      </c>
      <c r="Q848" s="11" t="e">
        <f t="shared" si="55"/>
        <v>#N/A</v>
      </c>
    </row>
    <row r="849" spans="1:17" ht="15" hidden="1" customHeight="1" x14ac:dyDescent="0.3">
      <c r="A849" s="5">
        <f>[1]Intermediate!A849</f>
        <v>0</v>
      </c>
      <c r="B849" s="6" t="e">
        <f>VLOOKUP($D849,'[1]Counties Systems Crosswalk'!C:E,3)</f>
        <v>#N/A</v>
      </c>
      <c r="C849" s="7" t="e">
        <f>VLOOKUP($A849,[1]Intermediate!A:T,3)</f>
        <v>#N/A</v>
      </c>
      <c r="D849" s="7" t="e">
        <f>VLOOKUP($C849,[1]Claims!A:B,2,FALSE)</f>
        <v>#N/A</v>
      </c>
      <c r="E849" t="e">
        <f>VLOOKUP($D849,'[1]Counties Systems Crosswalk'!C:D,2)</f>
        <v>#N/A</v>
      </c>
      <c r="F849" t="e">
        <f>VLOOKUP($A849,[1]Intermediate!A:T,5)</f>
        <v>#N/A</v>
      </c>
      <c r="G849" s="8" t="e">
        <f>VLOOKUP($A849,[1]Intermediate!A:T,10)</f>
        <v>#N/A</v>
      </c>
      <c r="H849" s="8" t="e">
        <f>VLOOKUP($A849,[1]Intermediate!A:T,10)*[1]Intermediate!Q849/100</f>
        <v>#N/A</v>
      </c>
      <c r="I849" s="8" t="e">
        <f>VLOOKUP($A849,[1]Intermediate!A:T,10)*[1]Intermediate!R849/100</f>
        <v>#N/A</v>
      </c>
      <c r="J849" s="8" t="e">
        <f>VLOOKUP($A849,[1]Intermediate!A:T,10)*[1]Intermediate!S849/100</f>
        <v>#N/A</v>
      </c>
      <c r="K849" t="str">
        <f t="shared" si="52"/>
        <v/>
      </c>
      <c r="L849" s="9" t="e">
        <f>VLOOKUP($A849,[1]Intermediate!A:T,2)</f>
        <v>#N/A</v>
      </c>
      <c r="M849" t="e">
        <f t="shared" si="53"/>
        <v>#N/A</v>
      </c>
      <c r="N849" s="10" t="e">
        <f t="shared" si="54"/>
        <v>#N/A</v>
      </c>
      <c r="O849" s="10" t="e">
        <f t="shared" si="54"/>
        <v>#N/A</v>
      </c>
      <c r="P849" s="10" t="e">
        <f t="shared" si="54"/>
        <v>#N/A</v>
      </c>
      <c r="Q849" s="11" t="e">
        <f t="shared" si="55"/>
        <v>#N/A</v>
      </c>
    </row>
    <row r="850" spans="1:17" ht="15" hidden="1" customHeight="1" x14ac:dyDescent="0.3">
      <c r="A850" s="5">
        <f>[1]Intermediate!A850</f>
        <v>0</v>
      </c>
      <c r="B850" s="6" t="e">
        <f>VLOOKUP($D850,'[1]Counties Systems Crosswalk'!C:E,3)</f>
        <v>#N/A</v>
      </c>
      <c r="C850" s="7" t="e">
        <f>VLOOKUP($A850,[1]Intermediate!A:T,3)</f>
        <v>#N/A</v>
      </c>
      <c r="D850" s="7" t="e">
        <f>VLOOKUP($C850,[1]Claims!A:B,2,FALSE)</f>
        <v>#N/A</v>
      </c>
      <c r="E850" t="e">
        <f>VLOOKUP($D850,'[1]Counties Systems Crosswalk'!C:D,2)</f>
        <v>#N/A</v>
      </c>
      <c r="F850" t="e">
        <f>VLOOKUP($A850,[1]Intermediate!A:T,5)</f>
        <v>#N/A</v>
      </c>
      <c r="G850" s="8" t="e">
        <f>VLOOKUP($A850,[1]Intermediate!A:T,10)</f>
        <v>#N/A</v>
      </c>
      <c r="H850" s="8" t="e">
        <f>VLOOKUP($A850,[1]Intermediate!A:T,10)*[1]Intermediate!Q850/100</f>
        <v>#N/A</v>
      </c>
      <c r="I850" s="8" t="e">
        <f>VLOOKUP($A850,[1]Intermediate!A:T,10)*[1]Intermediate!R850/100</f>
        <v>#N/A</v>
      </c>
      <c r="J850" s="8" t="e">
        <f>VLOOKUP($A850,[1]Intermediate!A:T,10)*[1]Intermediate!S850/100</f>
        <v>#N/A</v>
      </c>
      <c r="K850" t="str">
        <f t="shared" si="52"/>
        <v/>
      </c>
      <c r="L850" s="9" t="e">
        <f>VLOOKUP($A850,[1]Intermediate!A:T,2)</f>
        <v>#N/A</v>
      </c>
      <c r="M850" t="e">
        <f t="shared" si="53"/>
        <v>#N/A</v>
      </c>
      <c r="N850" s="10" t="e">
        <f t="shared" si="54"/>
        <v>#N/A</v>
      </c>
      <c r="O850" s="10" t="e">
        <f t="shared" si="54"/>
        <v>#N/A</v>
      </c>
      <c r="P850" s="10" t="e">
        <f t="shared" si="54"/>
        <v>#N/A</v>
      </c>
      <c r="Q850" s="11" t="e">
        <f t="shared" si="55"/>
        <v>#N/A</v>
      </c>
    </row>
    <row r="851" spans="1:17" ht="15" hidden="1" customHeight="1" x14ac:dyDescent="0.3">
      <c r="A851" s="5">
        <f>[1]Intermediate!A851</f>
        <v>0</v>
      </c>
      <c r="B851" s="6" t="e">
        <f>VLOOKUP($D851,'[1]Counties Systems Crosswalk'!C:E,3)</f>
        <v>#N/A</v>
      </c>
      <c r="C851" s="7" t="e">
        <f>VLOOKUP($A851,[1]Intermediate!A:T,3)</f>
        <v>#N/A</v>
      </c>
      <c r="D851" s="7" t="e">
        <f>VLOOKUP($C851,[1]Claims!A:B,2,FALSE)</f>
        <v>#N/A</v>
      </c>
      <c r="E851" t="e">
        <f>VLOOKUP($D851,'[1]Counties Systems Crosswalk'!C:D,2)</f>
        <v>#N/A</v>
      </c>
      <c r="F851" t="e">
        <f>VLOOKUP($A851,[1]Intermediate!A:T,5)</f>
        <v>#N/A</v>
      </c>
      <c r="G851" s="8" t="e">
        <f>VLOOKUP($A851,[1]Intermediate!A:T,10)</f>
        <v>#N/A</v>
      </c>
      <c r="H851" s="8" t="e">
        <f>VLOOKUP($A851,[1]Intermediate!A:T,10)*[1]Intermediate!Q851/100</f>
        <v>#N/A</v>
      </c>
      <c r="I851" s="8" t="e">
        <f>VLOOKUP($A851,[1]Intermediate!A:T,10)*[1]Intermediate!R851/100</f>
        <v>#N/A</v>
      </c>
      <c r="J851" s="8" t="e">
        <f>VLOOKUP($A851,[1]Intermediate!A:T,10)*[1]Intermediate!S851/100</f>
        <v>#N/A</v>
      </c>
      <c r="K851" t="str">
        <f t="shared" si="52"/>
        <v/>
      </c>
      <c r="L851" s="9" t="e">
        <f>VLOOKUP($A851,[1]Intermediate!A:T,2)</f>
        <v>#N/A</v>
      </c>
      <c r="M851" t="e">
        <f t="shared" si="53"/>
        <v>#N/A</v>
      </c>
      <c r="N851" s="10" t="e">
        <f t="shared" si="54"/>
        <v>#N/A</v>
      </c>
      <c r="O851" s="10" t="e">
        <f t="shared" si="54"/>
        <v>#N/A</v>
      </c>
      <c r="P851" s="10" t="e">
        <f t="shared" si="54"/>
        <v>#N/A</v>
      </c>
      <c r="Q851" s="11" t="e">
        <f t="shared" si="55"/>
        <v>#N/A</v>
      </c>
    </row>
    <row r="852" spans="1:17" ht="15" hidden="1" customHeight="1" x14ac:dyDescent="0.3">
      <c r="A852" s="5">
        <f>[1]Intermediate!A852</f>
        <v>0</v>
      </c>
      <c r="B852" s="6" t="e">
        <f>VLOOKUP($D852,'[1]Counties Systems Crosswalk'!C:E,3)</f>
        <v>#N/A</v>
      </c>
      <c r="C852" s="7" t="e">
        <f>VLOOKUP($A852,[1]Intermediate!A:T,3)</f>
        <v>#N/A</v>
      </c>
      <c r="D852" s="7" t="e">
        <f>VLOOKUP($C852,[1]Claims!A:B,2,FALSE)</f>
        <v>#N/A</v>
      </c>
      <c r="E852" t="e">
        <f>VLOOKUP($D852,'[1]Counties Systems Crosswalk'!C:D,2)</f>
        <v>#N/A</v>
      </c>
      <c r="F852" t="e">
        <f>VLOOKUP($A852,[1]Intermediate!A:T,5)</f>
        <v>#N/A</v>
      </c>
      <c r="G852" s="8" t="e">
        <f>VLOOKUP($A852,[1]Intermediate!A:T,10)</f>
        <v>#N/A</v>
      </c>
      <c r="H852" s="8" t="e">
        <f>VLOOKUP($A852,[1]Intermediate!A:T,10)*[1]Intermediate!Q852/100</f>
        <v>#N/A</v>
      </c>
      <c r="I852" s="8" t="e">
        <f>VLOOKUP($A852,[1]Intermediate!A:T,10)*[1]Intermediate!R852/100</f>
        <v>#N/A</v>
      </c>
      <c r="J852" s="8" t="e">
        <f>VLOOKUP($A852,[1]Intermediate!A:T,10)*[1]Intermediate!S852/100</f>
        <v>#N/A</v>
      </c>
      <c r="K852" t="str">
        <f t="shared" si="52"/>
        <v/>
      </c>
      <c r="L852" s="9" t="e">
        <f>VLOOKUP($A852,[1]Intermediate!A:T,2)</f>
        <v>#N/A</v>
      </c>
      <c r="M852" t="e">
        <f t="shared" si="53"/>
        <v>#N/A</v>
      </c>
      <c r="N852" s="10" t="e">
        <f t="shared" si="54"/>
        <v>#N/A</v>
      </c>
      <c r="O852" s="10" t="e">
        <f t="shared" si="54"/>
        <v>#N/A</v>
      </c>
      <c r="P852" s="10" t="e">
        <f t="shared" si="54"/>
        <v>#N/A</v>
      </c>
      <c r="Q852" s="11" t="e">
        <f t="shared" si="55"/>
        <v>#N/A</v>
      </c>
    </row>
    <row r="853" spans="1:17" ht="15" hidden="1" customHeight="1" x14ac:dyDescent="0.3">
      <c r="A853" s="5">
        <f>[1]Intermediate!A853</f>
        <v>0</v>
      </c>
      <c r="B853" s="6" t="e">
        <f>VLOOKUP($D853,'[1]Counties Systems Crosswalk'!C:E,3)</f>
        <v>#N/A</v>
      </c>
      <c r="C853" s="7" t="e">
        <f>VLOOKUP($A853,[1]Intermediate!A:T,3)</f>
        <v>#N/A</v>
      </c>
      <c r="D853" s="7" t="e">
        <f>VLOOKUP($C853,[1]Claims!A:B,2,FALSE)</f>
        <v>#N/A</v>
      </c>
      <c r="E853" t="e">
        <f>VLOOKUP($D853,'[1]Counties Systems Crosswalk'!C:D,2)</f>
        <v>#N/A</v>
      </c>
      <c r="F853" t="e">
        <f>VLOOKUP($A853,[1]Intermediate!A:T,5)</f>
        <v>#N/A</v>
      </c>
      <c r="G853" s="8" t="e">
        <f>VLOOKUP($A853,[1]Intermediate!A:T,10)</f>
        <v>#N/A</v>
      </c>
      <c r="H853" s="8" t="e">
        <f>VLOOKUP($A853,[1]Intermediate!A:T,10)*[1]Intermediate!Q853/100</f>
        <v>#N/A</v>
      </c>
      <c r="I853" s="8" t="e">
        <f>VLOOKUP($A853,[1]Intermediate!A:T,10)*[1]Intermediate!R853/100</f>
        <v>#N/A</v>
      </c>
      <c r="J853" s="8" t="e">
        <f>VLOOKUP($A853,[1]Intermediate!A:T,10)*[1]Intermediate!S853/100</f>
        <v>#N/A</v>
      </c>
      <c r="K853" t="str">
        <f t="shared" si="52"/>
        <v/>
      </c>
      <c r="L853" s="9" t="e">
        <f>VLOOKUP($A853,[1]Intermediate!A:T,2)</f>
        <v>#N/A</v>
      </c>
      <c r="M853" t="e">
        <f t="shared" si="53"/>
        <v>#N/A</v>
      </c>
      <c r="N853" s="10" t="e">
        <f t="shared" si="54"/>
        <v>#N/A</v>
      </c>
      <c r="O853" s="10" t="e">
        <f t="shared" si="54"/>
        <v>#N/A</v>
      </c>
      <c r="P853" s="10" t="e">
        <f t="shared" si="54"/>
        <v>#N/A</v>
      </c>
      <c r="Q853" s="11" t="e">
        <f t="shared" si="55"/>
        <v>#N/A</v>
      </c>
    </row>
    <row r="854" spans="1:17" ht="15" hidden="1" customHeight="1" x14ac:dyDescent="0.3">
      <c r="A854" s="5">
        <f>[1]Intermediate!A854</f>
        <v>0</v>
      </c>
      <c r="B854" s="6" t="e">
        <f>VLOOKUP($D854,'[1]Counties Systems Crosswalk'!C:E,3)</f>
        <v>#N/A</v>
      </c>
      <c r="C854" s="7" t="e">
        <f>VLOOKUP($A854,[1]Intermediate!A:T,3)</f>
        <v>#N/A</v>
      </c>
      <c r="D854" s="7" t="e">
        <f>VLOOKUP($C854,[1]Claims!A:B,2,FALSE)</f>
        <v>#N/A</v>
      </c>
      <c r="E854" t="e">
        <f>VLOOKUP($D854,'[1]Counties Systems Crosswalk'!C:D,2)</f>
        <v>#N/A</v>
      </c>
      <c r="F854" t="e">
        <f>VLOOKUP($A854,[1]Intermediate!A:T,5)</f>
        <v>#N/A</v>
      </c>
      <c r="G854" s="8" t="e">
        <f>VLOOKUP($A854,[1]Intermediate!A:T,10)</f>
        <v>#N/A</v>
      </c>
      <c r="H854" s="8" t="e">
        <f>VLOOKUP($A854,[1]Intermediate!A:T,10)*[1]Intermediate!Q854/100</f>
        <v>#N/A</v>
      </c>
      <c r="I854" s="8" t="e">
        <f>VLOOKUP($A854,[1]Intermediate!A:T,10)*[1]Intermediate!R854/100</f>
        <v>#N/A</v>
      </c>
      <c r="J854" s="8" t="e">
        <f>VLOOKUP($A854,[1]Intermediate!A:T,10)*[1]Intermediate!S854/100</f>
        <v>#N/A</v>
      </c>
      <c r="K854" t="str">
        <f t="shared" si="52"/>
        <v/>
      </c>
      <c r="L854" s="9" t="e">
        <f>VLOOKUP($A854,[1]Intermediate!A:T,2)</f>
        <v>#N/A</v>
      </c>
      <c r="M854" t="e">
        <f t="shared" si="53"/>
        <v>#N/A</v>
      </c>
      <c r="N854" s="10" t="e">
        <f t="shared" si="54"/>
        <v>#N/A</v>
      </c>
      <c r="O854" s="10" t="e">
        <f t="shared" si="54"/>
        <v>#N/A</v>
      </c>
      <c r="P854" s="10" t="e">
        <f t="shared" si="54"/>
        <v>#N/A</v>
      </c>
      <c r="Q854" s="11" t="e">
        <f t="shared" si="55"/>
        <v>#N/A</v>
      </c>
    </row>
    <row r="855" spans="1:17" ht="15" hidden="1" customHeight="1" x14ac:dyDescent="0.3">
      <c r="A855" s="5">
        <f>[1]Intermediate!A855</f>
        <v>0</v>
      </c>
      <c r="B855" s="6" t="e">
        <f>VLOOKUP($D855,'[1]Counties Systems Crosswalk'!C:E,3)</f>
        <v>#N/A</v>
      </c>
      <c r="C855" s="7" t="e">
        <f>VLOOKUP($A855,[1]Intermediate!A:T,3)</f>
        <v>#N/A</v>
      </c>
      <c r="D855" s="7" t="e">
        <f>VLOOKUP($C855,[1]Claims!A:B,2,FALSE)</f>
        <v>#N/A</v>
      </c>
      <c r="E855" t="e">
        <f>VLOOKUP($D855,'[1]Counties Systems Crosswalk'!C:D,2)</f>
        <v>#N/A</v>
      </c>
      <c r="F855" t="e">
        <f>VLOOKUP($A855,[1]Intermediate!A:T,5)</f>
        <v>#N/A</v>
      </c>
      <c r="G855" s="8" t="e">
        <f>VLOOKUP($A855,[1]Intermediate!A:T,10)</f>
        <v>#N/A</v>
      </c>
      <c r="H855" s="8" t="e">
        <f>VLOOKUP($A855,[1]Intermediate!A:T,10)*[1]Intermediate!Q855/100</f>
        <v>#N/A</v>
      </c>
      <c r="I855" s="8" t="e">
        <f>VLOOKUP($A855,[1]Intermediate!A:T,10)*[1]Intermediate!R855/100</f>
        <v>#N/A</v>
      </c>
      <c r="J855" s="8" t="e">
        <f>VLOOKUP($A855,[1]Intermediate!A:T,10)*[1]Intermediate!S855/100</f>
        <v>#N/A</v>
      </c>
      <c r="K855" t="str">
        <f t="shared" si="52"/>
        <v/>
      </c>
      <c r="L855" s="9" t="e">
        <f>VLOOKUP($A855,[1]Intermediate!A:T,2)</f>
        <v>#N/A</v>
      </c>
      <c r="M855" t="e">
        <f t="shared" si="53"/>
        <v>#N/A</v>
      </c>
      <c r="N855" s="10" t="e">
        <f t="shared" si="54"/>
        <v>#N/A</v>
      </c>
      <c r="O855" s="10" t="e">
        <f t="shared" si="54"/>
        <v>#N/A</v>
      </c>
      <c r="P855" s="10" t="e">
        <f t="shared" si="54"/>
        <v>#N/A</v>
      </c>
      <c r="Q855" s="11" t="e">
        <f t="shared" si="55"/>
        <v>#N/A</v>
      </c>
    </row>
    <row r="856" spans="1:17" ht="15" hidden="1" customHeight="1" x14ac:dyDescent="0.3">
      <c r="A856" s="5">
        <f>[1]Intermediate!A856</f>
        <v>0</v>
      </c>
      <c r="B856" s="6" t="e">
        <f>VLOOKUP($D856,'[1]Counties Systems Crosswalk'!C:E,3)</f>
        <v>#N/A</v>
      </c>
      <c r="C856" s="7" t="e">
        <f>VLOOKUP($A856,[1]Intermediate!A:T,3)</f>
        <v>#N/A</v>
      </c>
      <c r="D856" s="7" t="e">
        <f>VLOOKUP($C856,[1]Claims!A:B,2,FALSE)</f>
        <v>#N/A</v>
      </c>
      <c r="E856" t="e">
        <f>VLOOKUP($D856,'[1]Counties Systems Crosswalk'!C:D,2)</f>
        <v>#N/A</v>
      </c>
      <c r="F856" t="e">
        <f>VLOOKUP($A856,[1]Intermediate!A:T,5)</f>
        <v>#N/A</v>
      </c>
      <c r="G856" s="8" t="e">
        <f>VLOOKUP($A856,[1]Intermediate!A:T,10)</f>
        <v>#N/A</v>
      </c>
      <c r="H856" s="8" t="e">
        <f>VLOOKUP($A856,[1]Intermediate!A:T,10)*[1]Intermediate!Q856/100</f>
        <v>#N/A</v>
      </c>
      <c r="I856" s="8" t="e">
        <f>VLOOKUP($A856,[1]Intermediate!A:T,10)*[1]Intermediate!R856/100</f>
        <v>#N/A</v>
      </c>
      <c r="J856" s="8" t="e">
        <f>VLOOKUP($A856,[1]Intermediate!A:T,10)*[1]Intermediate!S856/100</f>
        <v>#N/A</v>
      </c>
      <c r="K856" t="str">
        <f t="shared" si="52"/>
        <v/>
      </c>
      <c r="L856" s="9" t="e">
        <f>VLOOKUP($A856,[1]Intermediate!A:T,2)</f>
        <v>#N/A</v>
      </c>
      <c r="M856" t="e">
        <f t="shared" si="53"/>
        <v>#N/A</v>
      </c>
      <c r="N856" s="10" t="e">
        <f t="shared" si="54"/>
        <v>#N/A</v>
      </c>
      <c r="O856" s="10" t="e">
        <f t="shared" si="54"/>
        <v>#N/A</v>
      </c>
      <c r="P856" s="10" t="e">
        <f t="shared" si="54"/>
        <v>#N/A</v>
      </c>
      <c r="Q856" s="11" t="e">
        <f t="shared" si="55"/>
        <v>#N/A</v>
      </c>
    </row>
    <row r="857" spans="1:17" ht="15" hidden="1" customHeight="1" x14ac:dyDescent="0.3">
      <c r="A857" s="5">
        <f>[1]Intermediate!A857</f>
        <v>0</v>
      </c>
      <c r="B857" s="6" t="e">
        <f>VLOOKUP($D857,'[1]Counties Systems Crosswalk'!C:E,3)</f>
        <v>#N/A</v>
      </c>
      <c r="C857" s="7" t="e">
        <f>VLOOKUP($A857,[1]Intermediate!A:T,3)</f>
        <v>#N/A</v>
      </c>
      <c r="D857" s="7" t="e">
        <f>VLOOKUP($C857,[1]Claims!A:B,2,FALSE)</f>
        <v>#N/A</v>
      </c>
      <c r="E857" t="e">
        <f>VLOOKUP($D857,'[1]Counties Systems Crosswalk'!C:D,2)</f>
        <v>#N/A</v>
      </c>
      <c r="F857" t="e">
        <f>VLOOKUP($A857,[1]Intermediate!A:T,5)</f>
        <v>#N/A</v>
      </c>
      <c r="G857" s="8" t="e">
        <f>VLOOKUP($A857,[1]Intermediate!A:T,10)</f>
        <v>#N/A</v>
      </c>
      <c r="H857" s="8" t="e">
        <f>VLOOKUP($A857,[1]Intermediate!A:T,10)*[1]Intermediate!Q857/100</f>
        <v>#N/A</v>
      </c>
      <c r="I857" s="8" t="e">
        <f>VLOOKUP($A857,[1]Intermediate!A:T,10)*[1]Intermediate!R857/100</f>
        <v>#N/A</v>
      </c>
      <c r="J857" s="8" t="e">
        <f>VLOOKUP($A857,[1]Intermediate!A:T,10)*[1]Intermediate!S857/100</f>
        <v>#N/A</v>
      </c>
      <c r="K857" t="str">
        <f t="shared" si="52"/>
        <v/>
      </c>
      <c r="L857" s="9" t="e">
        <f>VLOOKUP($A857,[1]Intermediate!A:T,2)</f>
        <v>#N/A</v>
      </c>
      <c r="M857" t="e">
        <f t="shared" si="53"/>
        <v>#N/A</v>
      </c>
      <c r="N857" s="10" t="e">
        <f t="shared" si="54"/>
        <v>#N/A</v>
      </c>
      <c r="O857" s="10" t="e">
        <f t="shared" si="54"/>
        <v>#N/A</v>
      </c>
      <c r="P857" s="10" t="e">
        <f t="shared" si="54"/>
        <v>#N/A</v>
      </c>
      <c r="Q857" s="11" t="e">
        <f t="shared" si="55"/>
        <v>#N/A</v>
      </c>
    </row>
    <row r="858" spans="1:17" ht="15" hidden="1" customHeight="1" x14ac:dyDescent="0.3">
      <c r="A858" s="5">
        <f>[1]Intermediate!A858</f>
        <v>0</v>
      </c>
      <c r="B858" s="6" t="e">
        <f>VLOOKUP($D858,'[1]Counties Systems Crosswalk'!C:E,3)</f>
        <v>#N/A</v>
      </c>
      <c r="C858" s="7" t="e">
        <f>VLOOKUP($A858,[1]Intermediate!A:T,3)</f>
        <v>#N/A</v>
      </c>
      <c r="D858" s="7" t="e">
        <f>VLOOKUP($C858,[1]Claims!A:B,2,FALSE)</f>
        <v>#N/A</v>
      </c>
      <c r="E858" t="e">
        <f>VLOOKUP($D858,'[1]Counties Systems Crosswalk'!C:D,2)</f>
        <v>#N/A</v>
      </c>
      <c r="F858" t="e">
        <f>VLOOKUP($A858,[1]Intermediate!A:T,5)</f>
        <v>#N/A</v>
      </c>
      <c r="G858" s="8" t="e">
        <f>VLOOKUP($A858,[1]Intermediate!A:T,10)</f>
        <v>#N/A</v>
      </c>
      <c r="H858" s="8" t="e">
        <f>VLOOKUP($A858,[1]Intermediate!A:T,10)*[1]Intermediate!Q858/100</f>
        <v>#N/A</v>
      </c>
      <c r="I858" s="8" t="e">
        <f>VLOOKUP($A858,[1]Intermediate!A:T,10)*[1]Intermediate!R858/100</f>
        <v>#N/A</v>
      </c>
      <c r="J858" s="8" t="e">
        <f>VLOOKUP($A858,[1]Intermediate!A:T,10)*[1]Intermediate!S858/100</f>
        <v>#N/A</v>
      </c>
      <c r="K858" t="str">
        <f t="shared" si="52"/>
        <v/>
      </c>
      <c r="L858" s="9" t="e">
        <f>VLOOKUP($A858,[1]Intermediate!A:T,2)</f>
        <v>#N/A</v>
      </c>
      <c r="M858" t="e">
        <f t="shared" si="53"/>
        <v>#N/A</v>
      </c>
      <c r="N858" s="10" t="e">
        <f t="shared" si="54"/>
        <v>#N/A</v>
      </c>
      <c r="O858" s="10" t="e">
        <f t="shared" si="54"/>
        <v>#N/A</v>
      </c>
      <c r="P858" s="10" t="e">
        <f t="shared" si="54"/>
        <v>#N/A</v>
      </c>
      <c r="Q858" s="11" t="e">
        <f t="shared" si="55"/>
        <v>#N/A</v>
      </c>
    </row>
    <row r="859" spans="1:17" ht="15" hidden="1" customHeight="1" x14ac:dyDescent="0.3">
      <c r="A859" s="5">
        <f>[1]Intermediate!A859</f>
        <v>0</v>
      </c>
      <c r="B859" s="6" t="e">
        <f>VLOOKUP($D859,'[1]Counties Systems Crosswalk'!C:E,3)</f>
        <v>#N/A</v>
      </c>
      <c r="C859" s="7" t="e">
        <f>VLOOKUP($A859,[1]Intermediate!A:T,3)</f>
        <v>#N/A</v>
      </c>
      <c r="D859" s="7" t="e">
        <f>VLOOKUP($C859,[1]Claims!A:B,2,FALSE)</f>
        <v>#N/A</v>
      </c>
      <c r="E859" t="e">
        <f>VLOOKUP($D859,'[1]Counties Systems Crosswalk'!C:D,2)</f>
        <v>#N/A</v>
      </c>
      <c r="F859" t="e">
        <f>VLOOKUP($A859,[1]Intermediate!A:T,5)</f>
        <v>#N/A</v>
      </c>
      <c r="G859" s="8" t="e">
        <f>VLOOKUP($A859,[1]Intermediate!A:T,10)</f>
        <v>#N/A</v>
      </c>
      <c r="H859" s="8" t="e">
        <f>VLOOKUP($A859,[1]Intermediate!A:T,10)*[1]Intermediate!Q859/100</f>
        <v>#N/A</v>
      </c>
      <c r="I859" s="8" t="e">
        <f>VLOOKUP($A859,[1]Intermediate!A:T,10)*[1]Intermediate!R859/100</f>
        <v>#N/A</v>
      </c>
      <c r="J859" s="8" t="e">
        <f>VLOOKUP($A859,[1]Intermediate!A:T,10)*[1]Intermediate!S859/100</f>
        <v>#N/A</v>
      </c>
      <c r="K859" t="str">
        <f t="shared" si="52"/>
        <v/>
      </c>
      <c r="L859" s="9" t="e">
        <f>VLOOKUP($A859,[1]Intermediate!A:T,2)</f>
        <v>#N/A</v>
      </c>
      <c r="M859" t="e">
        <f t="shared" si="53"/>
        <v>#N/A</v>
      </c>
      <c r="N859" s="10" t="e">
        <f t="shared" si="54"/>
        <v>#N/A</v>
      </c>
      <c r="O859" s="10" t="e">
        <f t="shared" si="54"/>
        <v>#N/A</v>
      </c>
      <c r="P859" s="10" t="e">
        <f t="shared" si="54"/>
        <v>#N/A</v>
      </c>
      <c r="Q859" s="11" t="e">
        <f t="shared" si="55"/>
        <v>#N/A</v>
      </c>
    </row>
    <row r="860" spans="1:17" ht="15" hidden="1" customHeight="1" x14ac:dyDescent="0.3">
      <c r="A860" s="5">
        <f>[1]Intermediate!A860</f>
        <v>0</v>
      </c>
      <c r="B860" s="6" t="e">
        <f>VLOOKUP($D860,'[1]Counties Systems Crosswalk'!C:E,3)</f>
        <v>#N/A</v>
      </c>
      <c r="C860" s="7" t="e">
        <f>VLOOKUP($A860,[1]Intermediate!A:T,3)</f>
        <v>#N/A</v>
      </c>
      <c r="D860" s="7" t="e">
        <f>VLOOKUP($C860,[1]Claims!A:B,2,FALSE)</f>
        <v>#N/A</v>
      </c>
      <c r="E860" t="e">
        <f>VLOOKUP($D860,'[1]Counties Systems Crosswalk'!C:D,2)</f>
        <v>#N/A</v>
      </c>
      <c r="F860" t="e">
        <f>VLOOKUP($A860,[1]Intermediate!A:T,5)</f>
        <v>#N/A</v>
      </c>
      <c r="G860" s="8" t="e">
        <f>VLOOKUP($A860,[1]Intermediate!A:T,10)</f>
        <v>#N/A</v>
      </c>
      <c r="H860" s="8" t="e">
        <f>VLOOKUP($A860,[1]Intermediate!A:T,10)*[1]Intermediate!Q860/100</f>
        <v>#N/A</v>
      </c>
      <c r="I860" s="8" t="e">
        <f>VLOOKUP($A860,[1]Intermediate!A:T,10)*[1]Intermediate!R860/100</f>
        <v>#N/A</v>
      </c>
      <c r="J860" s="8" t="e">
        <f>VLOOKUP($A860,[1]Intermediate!A:T,10)*[1]Intermediate!S860/100</f>
        <v>#N/A</v>
      </c>
      <c r="K860" t="str">
        <f t="shared" si="52"/>
        <v/>
      </c>
      <c r="L860" s="9" t="e">
        <f>VLOOKUP($A860,[1]Intermediate!A:T,2)</f>
        <v>#N/A</v>
      </c>
      <c r="M860" t="e">
        <f t="shared" si="53"/>
        <v>#N/A</v>
      </c>
      <c r="N860" s="10" t="e">
        <f t="shared" si="54"/>
        <v>#N/A</v>
      </c>
      <c r="O860" s="10" t="e">
        <f t="shared" si="54"/>
        <v>#N/A</v>
      </c>
      <c r="P860" s="10" t="e">
        <f t="shared" si="54"/>
        <v>#N/A</v>
      </c>
      <c r="Q860" s="11" t="e">
        <f t="shared" si="55"/>
        <v>#N/A</v>
      </c>
    </row>
    <row r="861" spans="1:17" ht="15" hidden="1" customHeight="1" x14ac:dyDescent="0.3">
      <c r="A861" s="5">
        <f>[1]Intermediate!A861</f>
        <v>0</v>
      </c>
      <c r="B861" s="6" t="e">
        <f>VLOOKUP($D861,'[1]Counties Systems Crosswalk'!C:E,3)</f>
        <v>#N/A</v>
      </c>
      <c r="C861" s="7" t="e">
        <f>VLOOKUP($A861,[1]Intermediate!A:T,3)</f>
        <v>#N/A</v>
      </c>
      <c r="D861" s="7" t="e">
        <f>VLOOKUP($C861,[1]Claims!A:B,2,FALSE)</f>
        <v>#N/A</v>
      </c>
      <c r="E861" t="e">
        <f>VLOOKUP($D861,'[1]Counties Systems Crosswalk'!C:D,2)</f>
        <v>#N/A</v>
      </c>
      <c r="F861" t="e">
        <f>VLOOKUP($A861,[1]Intermediate!A:T,5)</f>
        <v>#N/A</v>
      </c>
      <c r="G861" s="8" t="e">
        <f>VLOOKUP($A861,[1]Intermediate!A:T,10)</f>
        <v>#N/A</v>
      </c>
      <c r="H861" s="8" t="e">
        <f>VLOOKUP($A861,[1]Intermediate!A:T,10)*[1]Intermediate!Q861/100</f>
        <v>#N/A</v>
      </c>
      <c r="I861" s="8" t="e">
        <f>VLOOKUP($A861,[1]Intermediate!A:T,10)*[1]Intermediate!R861/100</f>
        <v>#N/A</v>
      </c>
      <c r="J861" s="8" t="e">
        <f>VLOOKUP($A861,[1]Intermediate!A:T,10)*[1]Intermediate!S861/100</f>
        <v>#N/A</v>
      </c>
      <c r="K861" t="str">
        <f t="shared" si="52"/>
        <v/>
      </c>
      <c r="L861" s="9" t="e">
        <f>VLOOKUP($A861,[1]Intermediate!A:T,2)</f>
        <v>#N/A</v>
      </c>
      <c r="M861" t="e">
        <f t="shared" si="53"/>
        <v>#N/A</v>
      </c>
      <c r="N861" s="10" t="e">
        <f t="shared" si="54"/>
        <v>#N/A</v>
      </c>
      <c r="O861" s="10" t="e">
        <f t="shared" si="54"/>
        <v>#N/A</v>
      </c>
      <c r="P861" s="10" t="e">
        <f t="shared" si="54"/>
        <v>#N/A</v>
      </c>
      <c r="Q861" s="11" t="e">
        <f t="shared" si="55"/>
        <v>#N/A</v>
      </c>
    </row>
    <row r="862" spans="1:17" ht="15" hidden="1" customHeight="1" x14ac:dyDescent="0.3">
      <c r="A862" s="5">
        <f>[1]Intermediate!A862</f>
        <v>0</v>
      </c>
      <c r="B862" s="6" t="e">
        <f>VLOOKUP($D862,'[1]Counties Systems Crosswalk'!C:E,3)</f>
        <v>#N/A</v>
      </c>
      <c r="C862" s="7" t="e">
        <f>VLOOKUP($A862,[1]Intermediate!A:T,3)</f>
        <v>#N/A</v>
      </c>
      <c r="D862" s="7" t="e">
        <f>VLOOKUP($C862,[1]Claims!A:B,2,FALSE)</f>
        <v>#N/A</v>
      </c>
      <c r="E862" t="e">
        <f>VLOOKUP($D862,'[1]Counties Systems Crosswalk'!C:D,2)</f>
        <v>#N/A</v>
      </c>
      <c r="F862" t="e">
        <f>VLOOKUP($A862,[1]Intermediate!A:T,5)</f>
        <v>#N/A</v>
      </c>
      <c r="G862" s="8" t="e">
        <f>VLOOKUP($A862,[1]Intermediate!A:T,10)</f>
        <v>#N/A</v>
      </c>
      <c r="H862" s="8" t="e">
        <f>VLOOKUP($A862,[1]Intermediate!A:T,10)*[1]Intermediate!Q862/100</f>
        <v>#N/A</v>
      </c>
      <c r="I862" s="8" t="e">
        <f>VLOOKUP($A862,[1]Intermediate!A:T,10)*[1]Intermediate!R862/100</f>
        <v>#N/A</v>
      </c>
      <c r="J862" s="8" t="e">
        <f>VLOOKUP($A862,[1]Intermediate!A:T,10)*[1]Intermediate!S862/100</f>
        <v>#N/A</v>
      </c>
      <c r="K862" t="str">
        <f t="shared" si="52"/>
        <v/>
      </c>
      <c r="L862" s="9" t="e">
        <f>VLOOKUP($A862,[1]Intermediate!A:T,2)</f>
        <v>#N/A</v>
      </c>
      <c r="M862" t="e">
        <f t="shared" si="53"/>
        <v>#N/A</v>
      </c>
      <c r="N862" s="10" t="e">
        <f t="shared" si="54"/>
        <v>#N/A</v>
      </c>
      <c r="O862" s="10" t="e">
        <f t="shared" si="54"/>
        <v>#N/A</v>
      </c>
      <c r="P862" s="10" t="e">
        <f t="shared" si="54"/>
        <v>#N/A</v>
      </c>
      <c r="Q862" s="11" t="e">
        <f t="shared" si="55"/>
        <v>#N/A</v>
      </c>
    </row>
    <row r="863" spans="1:17" ht="15" hidden="1" customHeight="1" x14ac:dyDescent="0.3">
      <c r="A863" s="5">
        <f>[1]Intermediate!A863</f>
        <v>0</v>
      </c>
      <c r="B863" s="6" t="e">
        <f>VLOOKUP($D863,'[1]Counties Systems Crosswalk'!C:E,3)</f>
        <v>#N/A</v>
      </c>
      <c r="C863" s="7" t="e">
        <f>VLOOKUP($A863,[1]Intermediate!A:T,3)</f>
        <v>#N/A</v>
      </c>
      <c r="D863" s="7" t="e">
        <f>VLOOKUP($C863,[1]Claims!A:B,2,FALSE)</f>
        <v>#N/A</v>
      </c>
      <c r="E863" t="e">
        <f>VLOOKUP($D863,'[1]Counties Systems Crosswalk'!C:D,2)</f>
        <v>#N/A</v>
      </c>
      <c r="F863" t="e">
        <f>VLOOKUP($A863,[1]Intermediate!A:T,5)</f>
        <v>#N/A</v>
      </c>
      <c r="G863" s="8" t="e">
        <f>VLOOKUP($A863,[1]Intermediate!A:T,10)</f>
        <v>#N/A</v>
      </c>
      <c r="H863" s="8" t="e">
        <f>VLOOKUP($A863,[1]Intermediate!A:T,10)*[1]Intermediate!Q863/100</f>
        <v>#N/A</v>
      </c>
      <c r="I863" s="8" t="e">
        <f>VLOOKUP($A863,[1]Intermediate!A:T,10)*[1]Intermediate!R863/100</f>
        <v>#N/A</v>
      </c>
      <c r="J863" s="8" t="e">
        <f>VLOOKUP($A863,[1]Intermediate!A:T,10)*[1]Intermediate!S863/100</f>
        <v>#N/A</v>
      </c>
      <c r="K863" t="str">
        <f t="shared" si="52"/>
        <v/>
      </c>
      <c r="L863" s="9" t="e">
        <f>VLOOKUP($A863,[1]Intermediate!A:T,2)</f>
        <v>#N/A</v>
      </c>
      <c r="M863" t="e">
        <f t="shared" si="53"/>
        <v>#N/A</v>
      </c>
      <c r="N863" s="10" t="e">
        <f t="shared" si="54"/>
        <v>#N/A</v>
      </c>
      <c r="O863" s="10" t="e">
        <f t="shared" si="54"/>
        <v>#N/A</v>
      </c>
      <c r="P863" s="10" t="e">
        <f t="shared" si="54"/>
        <v>#N/A</v>
      </c>
      <c r="Q863" s="11" t="e">
        <f t="shared" si="55"/>
        <v>#N/A</v>
      </c>
    </row>
    <row r="864" spans="1:17" ht="15" hidden="1" customHeight="1" x14ac:dyDescent="0.3">
      <c r="A864" s="5">
        <f>[1]Intermediate!A864</f>
        <v>0</v>
      </c>
      <c r="B864" s="6" t="e">
        <f>VLOOKUP($D864,'[1]Counties Systems Crosswalk'!C:E,3)</f>
        <v>#N/A</v>
      </c>
      <c r="C864" s="7" t="e">
        <f>VLOOKUP($A864,[1]Intermediate!A:T,3)</f>
        <v>#N/A</v>
      </c>
      <c r="D864" s="7" t="e">
        <f>VLOOKUP($C864,[1]Claims!A:B,2,FALSE)</f>
        <v>#N/A</v>
      </c>
      <c r="E864" t="e">
        <f>VLOOKUP($D864,'[1]Counties Systems Crosswalk'!C:D,2)</f>
        <v>#N/A</v>
      </c>
      <c r="F864" t="e">
        <f>VLOOKUP($A864,[1]Intermediate!A:T,5)</f>
        <v>#N/A</v>
      </c>
      <c r="G864" s="8" t="e">
        <f>VLOOKUP($A864,[1]Intermediate!A:T,10)</f>
        <v>#N/A</v>
      </c>
      <c r="H864" s="8" t="e">
        <f>VLOOKUP($A864,[1]Intermediate!A:T,10)*[1]Intermediate!Q864/100</f>
        <v>#N/A</v>
      </c>
      <c r="I864" s="8" t="e">
        <f>VLOOKUP($A864,[1]Intermediate!A:T,10)*[1]Intermediate!R864/100</f>
        <v>#N/A</v>
      </c>
      <c r="J864" s="8" t="e">
        <f>VLOOKUP($A864,[1]Intermediate!A:T,10)*[1]Intermediate!S864/100</f>
        <v>#N/A</v>
      </c>
      <c r="K864" t="str">
        <f t="shared" si="52"/>
        <v/>
      </c>
      <c r="L864" s="9" t="e">
        <f>VLOOKUP($A864,[1]Intermediate!A:T,2)</f>
        <v>#N/A</v>
      </c>
      <c r="M864" t="e">
        <f t="shared" si="53"/>
        <v>#N/A</v>
      </c>
      <c r="N864" s="10" t="e">
        <f t="shared" si="54"/>
        <v>#N/A</v>
      </c>
      <c r="O864" s="10" t="e">
        <f t="shared" si="54"/>
        <v>#N/A</v>
      </c>
      <c r="P864" s="10" t="e">
        <f t="shared" si="54"/>
        <v>#N/A</v>
      </c>
      <c r="Q864" s="11" t="e">
        <f t="shared" si="55"/>
        <v>#N/A</v>
      </c>
    </row>
    <row r="865" spans="1:17" ht="15" hidden="1" customHeight="1" x14ac:dyDescent="0.3">
      <c r="A865" s="5">
        <f>[1]Intermediate!A865</f>
        <v>0</v>
      </c>
      <c r="B865" s="6" t="e">
        <f>VLOOKUP($D865,'[1]Counties Systems Crosswalk'!C:E,3)</f>
        <v>#N/A</v>
      </c>
      <c r="C865" s="7" t="e">
        <f>VLOOKUP($A865,[1]Intermediate!A:T,3)</f>
        <v>#N/A</v>
      </c>
      <c r="D865" s="7" t="e">
        <f>VLOOKUP($C865,[1]Claims!A:B,2,FALSE)</f>
        <v>#N/A</v>
      </c>
      <c r="E865" t="e">
        <f>VLOOKUP($D865,'[1]Counties Systems Crosswalk'!C:D,2)</f>
        <v>#N/A</v>
      </c>
      <c r="F865" t="e">
        <f>VLOOKUP($A865,[1]Intermediate!A:T,5)</f>
        <v>#N/A</v>
      </c>
      <c r="G865" s="8" t="e">
        <f>VLOOKUP($A865,[1]Intermediate!A:T,10)</f>
        <v>#N/A</v>
      </c>
      <c r="H865" s="8" t="e">
        <f>VLOOKUP($A865,[1]Intermediate!A:T,10)*[1]Intermediate!Q865/100</f>
        <v>#N/A</v>
      </c>
      <c r="I865" s="8" t="e">
        <f>VLOOKUP($A865,[1]Intermediate!A:T,10)*[1]Intermediate!R865/100</f>
        <v>#N/A</v>
      </c>
      <c r="J865" s="8" t="e">
        <f>VLOOKUP($A865,[1]Intermediate!A:T,10)*[1]Intermediate!S865/100</f>
        <v>#N/A</v>
      </c>
      <c r="K865" t="str">
        <f t="shared" si="52"/>
        <v/>
      </c>
      <c r="L865" s="9" t="e">
        <f>VLOOKUP($A865,[1]Intermediate!A:T,2)</f>
        <v>#N/A</v>
      </c>
      <c r="M865" t="e">
        <f t="shared" si="53"/>
        <v>#N/A</v>
      </c>
      <c r="N865" s="10" t="e">
        <f t="shared" si="54"/>
        <v>#N/A</v>
      </c>
      <c r="O865" s="10" t="e">
        <f t="shared" si="54"/>
        <v>#N/A</v>
      </c>
      <c r="P865" s="10" t="e">
        <f t="shared" si="54"/>
        <v>#N/A</v>
      </c>
      <c r="Q865" s="11" t="e">
        <f t="shared" si="55"/>
        <v>#N/A</v>
      </c>
    </row>
    <row r="866" spans="1:17" ht="15" hidden="1" customHeight="1" x14ac:dyDescent="0.3">
      <c r="A866" s="5">
        <f>[1]Intermediate!A866</f>
        <v>0</v>
      </c>
      <c r="B866" s="6" t="e">
        <f>VLOOKUP($D866,'[1]Counties Systems Crosswalk'!C:E,3)</f>
        <v>#N/A</v>
      </c>
      <c r="C866" s="7" t="e">
        <f>VLOOKUP($A866,[1]Intermediate!A:T,3)</f>
        <v>#N/A</v>
      </c>
      <c r="D866" s="7" t="e">
        <f>VLOOKUP($C866,[1]Claims!A:B,2,FALSE)</f>
        <v>#N/A</v>
      </c>
      <c r="E866" t="e">
        <f>VLOOKUP($D866,'[1]Counties Systems Crosswalk'!C:D,2)</f>
        <v>#N/A</v>
      </c>
      <c r="F866" t="e">
        <f>VLOOKUP($A866,[1]Intermediate!A:T,5)</f>
        <v>#N/A</v>
      </c>
      <c r="G866" s="8" t="e">
        <f>VLOOKUP($A866,[1]Intermediate!A:T,10)</f>
        <v>#N/A</v>
      </c>
      <c r="H866" s="8" t="e">
        <f>VLOOKUP($A866,[1]Intermediate!A:T,10)*[1]Intermediate!Q866/100</f>
        <v>#N/A</v>
      </c>
      <c r="I866" s="8" t="e">
        <f>VLOOKUP($A866,[1]Intermediate!A:T,10)*[1]Intermediate!R866/100</f>
        <v>#N/A</v>
      </c>
      <c r="J866" s="8" t="e">
        <f>VLOOKUP($A866,[1]Intermediate!A:T,10)*[1]Intermediate!S866/100</f>
        <v>#N/A</v>
      </c>
      <c r="K866" t="str">
        <f t="shared" si="52"/>
        <v/>
      </c>
      <c r="L866" s="9" t="e">
        <f>VLOOKUP($A866,[1]Intermediate!A:T,2)</f>
        <v>#N/A</v>
      </c>
      <c r="M866" t="e">
        <f t="shared" si="53"/>
        <v>#N/A</v>
      </c>
      <c r="N866" s="10" t="e">
        <f t="shared" si="54"/>
        <v>#N/A</v>
      </c>
      <c r="O866" s="10" t="e">
        <f t="shared" si="54"/>
        <v>#N/A</v>
      </c>
      <c r="P866" s="10" t="e">
        <f t="shared" si="54"/>
        <v>#N/A</v>
      </c>
      <c r="Q866" s="11" t="e">
        <f t="shared" si="55"/>
        <v>#N/A</v>
      </c>
    </row>
    <row r="867" spans="1:17" ht="15" hidden="1" customHeight="1" x14ac:dyDescent="0.3">
      <c r="A867" s="5">
        <f>[1]Intermediate!A867</f>
        <v>0</v>
      </c>
      <c r="B867" s="6" t="e">
        <f>VLOOKUP($D867,'[1]Counties Systems Crosswalk'!C:E,3)</f>
        <v>#N/A</v>
      </c>
      <c r="C867" s="7" t="e">
        <f>VLOOKUP($A867,[1]Intermediate!A:T,3)</f>
        <v>#N/A</v>
      </c>
      <c r="D867" s="7" t="e">
        <f>VLOOKUP($C867,[1]Claims!A:B,2,FALSE)</f>
        <v>#N/A</v>
      </c>
      <c r="E867" t="e">
        <f>VLOOKUP($D867,'[1]Counties Systems Crosswalk'!C:D,2)</f>
        <v>#N/A</v>
      </c>
      <c r="F867" t="e">
        <f>VLOOKUP($A867,[1]Intermediate!A:T,5)</f>
        <v>#N/A</v>
      </c>
      <c r="G867" s="8" t="e">
        <f>VLOOKUP($A867,[1]Intermediate!A:T,10)</f>
        <v>#N/A</v>
      </c>
      <c r="H867" s="8" t="e">
        <f>VLOOKUP($A867,[1]Intermediate!A:T,10)*[1]Intermediate!Q867/100</f>
        <v>#N/A</v>
      </c>
      <c r="I867" s="8" t="e">
        <f>VLOOKUP($A867,[1]Intermediate!A:T,10)*[1]Intermediate!R867/100</f>
        <v>#N/A</v>
      </c>
      <c r="J867" s="8" t="e">
        <f>VLOOKUP($A867,[1]Intermediate!A:T,10)*[1]Intermediate!S867/100</f>
        <v>#N/A</v>
      </c>
      <c r="K867" t="str">
        <f t="shared" si="52"/>
        <v/>
      </c>
      <c r="L867" s="9" t="e">
        <f>VLOOKUP($A867,[1]Intermediate!A:T,2)</f>
        <v>#N/A</v>
      </c>
      <c r="M867" t="e">
        <f t="shared" si="53"/>
        <v>#N/A</v>
      </c>
      <c r="N867" s="10" t="e">
        <f t="shared" si="54"/>
        <v>#N/A</v>
      </c>
      <c r="O867" s="10" t="e">
        <f t="shared" si="54"/>
        <v>#N/A</v>
      </c>
      <c r="P867" s="10" t="e">
        <f t="shared" si="54"/>
        <v>#N/A</v>
      </c>
      <c r="Q867" s="11" t="e">
        <f t="shared" si="55"/>
        <v>#N/A</v>
      </c>
    </row>
    <row r="868" spans="1:17" ht="15" hidden="1" customHeight="1" x14ac:dyDescent="0.3">
      <c r="A868" s="5">
        <f>[1]Intermediate!A868</f>
        <v>0</v>
      </c>
      <c r="B868" s="6" t="e">
        <f>VLOOKUP($D868,'[1]Counties Systems Crosswalk'!C:E,3)</f>
        <v>#N/A</v>
      </c>
      <c r="C868" s="7" t="e">
        <f>VLOOKUP($A868,[1]Intermediate!A:T,3)</f>
        <v>#N/A</v>
      </c>
      <c r="D868" s="7" t="e">
        <f>VLOOKUP($C868,[1]Claims!A:B,2,FALSE)</f>
        <v>#N/A</v>
      </c>
      <c r="E868" t="e">
        <f>VLOOKUP($D868,'[1]Counties Systems Crosswalk'!C:D,2)</f>
        <v>#N/A</v>
      </c>
      <c r="F868" t="e">
        <f>VLOOKUP($A868,[1]Intermediate!A:T,5)</f>
        <v>#N/A</v>
      </c>
      <c r="G868" s="8" t="e">
        <f>VLOOKUP($A868,[1]Intermediate!A:T,10)</f>
        <v>#N/A</v>
      </c>
      <c r="H868" s="8" t="e">
        <f>VLOOKUP($A868,[1]Intermediate!A:T,10)*[1]Intermediate!Q868/100</f>
        <v>#N/A</v>
      </c>
      <c r="I868" s="8" t="e">
        <f>VLOOKUP($A868,[1]Intermediate!A:T,10)*[1]Intermediate!R868/100</f>
        <v>#N/A</v>
      </c>
      <c r="J868" s="8" t="e">
        <f>VLOOKUP($A868,[1]Intermediate!A:T,10)*[1]Intermediate!S868/100</f>
        <v>#N/A</v>
      </c>
      <c r="K868" t="str">
        <f t="shared" si="52"/>
        <v/>
      </c>
      <c r="L868" s="9" t="e">
        <f>VLOOKUP($A868,[1]Intermediate!A:T,2)</f>
        <v>#N/A</v>
      </c>
      <c r="M868" t="e">
        <f t="shared" si="53"/>
        <v>#N/A</v>
      </c>
      <c r="N868" s="10" t="e">
        <f t="shared" si="54"/>
        <v>#N/A</v>
      </c>
      <c r="O868" s="10" t="e">
        <f t="shared" si="54"/>
        <v>#N/A</v>
      </c>
      <c r="P868" s="10" t="e">
        <f t="shared" si="54"/>
        <v>#N/A</v>
      </c>
      <c r="Q868" s="11" t="e">
        <f t="shared" si="55"/>
        <v>#N/A</v>
      </c>
    </row>
    <row r="869" spans="1:17" ht="15" hidden="1" customHeight="1" x14ac:dyDescent="0.3">
      <c r="A869" s="5">
        <f>[1]Intermediate!A869</f>
        <v>0</v>
      </c>
      <c r="B869" s="6" t="e">
        <f>VLOOKUP($D869,'[1]Counties Systems Crosswalk'!C:E,3)</f>
        <v>#N/A</v>
      </c>
      <c r="C869" s="7" t="e">
        <f>VLOOKUP($A869,[1]Intermediate!A:T,3)</f>
        <v>#N/A</v>
      </c>
      <c r="D869" s="7" t="e">
        <f>VLOOKUP($C869,[1]Claims!A:B,2,FALSE)</f>
        <v>#N/A</v>
      </c>
      <c r="E869" t="e">
        <f>VLOOKUP($D869,'[1]Counties Systems Crosswalk'!C:D,2)</f>
        <v>#N/A</v>
      </c>
      <c r="F869" t="e">
        <f>VLOOKUP($A869,[1]Intermediate!A:T,5)</f>
        <v>#N/A</v>
      </c>
      <c r="G869" s="8" t="e">
        <f>VLOOKUP($A869,[1]Intermediate!A:T,10)</f>
        <v>#N/A</v>
      </c>
      <c r="H869" s="8" t="e">
        <f>VLOOKUP($A869,[1]Intermediate!A:T,10)*[1]Intermediate!Q869/100</f>
        <v>#N/A</v>
      </c>
      <c r="I869" s="8" t="e">
        <f>VLOOKUP($A869,[1]Intermediate!A:T,10)*[1]Intermediate!R869/100</f>
        <v>#N/A</v>
      </c>
      <c r="J869" s="8" t="e">
        <f>VLOOKUP($A869,[1]Intermediate!A:T,10)*[1]Intermediate!S869/100</f>
        <v>#N/A</v>
      </c>
      <c r="K869" t="str">
        <f t="shared" si="52"/>
        <v/>
      </c>
      <c r="L869" s="9" t="e">
        <f>VLOOKUP($A869,[1]Intermediate!A:T,2)</f>
        <v>#N/A</v>
      </c>
      <c r="M869" t="e">
        <f t="shared" si="53"/>
        <v>#N/A</v>
      </c>
      <c r="N869" s="10" t="e">
        <f t="shared" si="54"/>
        <v>#N/A</v>
      </c>
      <c r="O869" s="10" t="e">
        <f t="shared" si="54"/>
        <v>#N/A</v>
      </c>
      <c r="P869" s="10" t="e">
        <f t="shared" si="54"/>
        <v>#N/A</v>
      </c>
      <c r="Q869" s="11" t="e">
        <f t="shared" si="55"/>
        <v>#N/A</v>
      </c>
    </row>
    <row r="870" spans="1:17" ht="15" hidden="1" customHeight="1" x14ac:dyDescent="0.3">
      <c r="A870" s="5">
        <f>[1]Intermediate!A870</f>
        <v>0</v>
      </c>
      <c r="B870" s="6" t="e">
        <f>VLOOKUP($D870,'[1]Counties Systems Crosswalk'!C:E,3)</f>
        <v>#N/A</v>
      </c>
      <c r="C870" s="7" t="e">
        <f>VLOOKUP($A870,[1]Intermediate!A:T,3)</f>
        <v>#N/A</v>
      </c>
      <c r="D870" s="7" t="e">
        <f>VLOOKUP($C870,[1]Claims!A:B,2,FALSE)</f>
        <v>#N/A</v>
      </c>
      <c r="E870" t="e">
        <f>VLOOKUP($D870,'[1]Counties Systems Crosswalk'!C:D,2)</f>
        <v>#N/A</v>
      </c>
      <c r="F870" t="e">
        <f>VLOOKUP($A870,[1]Intermediate!A:T,5)</f>
        <v>#N/A</v>
      </c>
      <c r="G870" s="8" t="e">
        <f>VLOOKUP($A870,[1]Intermediate!A:T,10)</f>
        <v>#N/A</v>
      </c>
      <c r="H870" s="8" t="e">
        <f>VLOOKUP($A870,[1]Intermediate!A:T,10)*[1]Intermediate!Q870/100</f>
        <v>#N/A</v>
      </c>
      <c r="I870" s="8" t="e">
        <f>VLOOKUP($A870,[1]Intermediate!A:T,10)*[1]Intermediate!R870/100</f>
        <v>#N/A</v>
      </c>
      <c r="J870" s="8" t="e">
        <f>VLOOKUP($A870,[1]Intermediate!A:T,10)*[1]Intermediate!S870/100</f>
        <v>#N/A</v>
      </c>
      <c r="K870" t="str">
        <f t="shared" si="52"/>
        <v/>
      </c>
      <c r="L870" s="9" t="e">
        <f>VLOOKUP($A870,[1]Intermediate!A:T,2)</f>
        <v>#N/A</v>
      </c>
      <c r="M870" t="e">
        <f t="shared" si="53"/>
        <v>#N/A</v>
      </c>
      <c r="N870" s="10" t="e">
        <f t="shared" si="54"/>
        <v>#N/A</v>
      </c>
      <c r="O870" s="10" t="e">
        <f t="shared" si="54"/>
        <v>#N/A</v>
      </c>
      <c r="P870" s="10" t="e">
        <f t="shared" si="54"/>
        <v>#N/A</v>
      </c>
      <c r="Q870" s="11" t="e">
        <f t="shared" si="55"/>
        <v>#N/A</v>
      </c>
    </row>
    <row r="871" spans="1:17" ht="15" hidden="1" customHeight="1" x14ac:dyDescent="0.3">
      <c r="A871" s="5">
        <f>[1]Intermediate!A871</f>
        <v>0</v>
      </c>
      <c r="B871" s="6" t="e">
        <f>VLOOKUP($D871,'[1]Counties Systems Crosswalk'!C:E,3)</f>
        <v>#N/A</v>
      </c>
      <c r="C871" s="7" t="e">
        <f>VLOOKUP($A871,[1]Intermediate!A:T,3)</f>
        <v>#N/A</v>
      </c>
      <c r="D871" s="7" t="e">
        <f>VLOOKUP($C871,[1]Claims!A:B,2,FALSE)</f>
        <v>#N/A</v>
      </c>
      <c r="E871" t="e">
        <f>VLOOKUP($D871,'[1]Counties Systems Crosswalk'!C:D,2)</f>
        <v>#N/A</v>
      </c>
      <c r="F871" t="e">
        <f>VLOOKUP($A871,[1]Intermediate!A:T,5)</f>
        <v>#N/A</v>
      </c>
      <c r="G871" s="8" t="e">
        <f>VLOOKUP($A871,[1]Intermediate!A:T,10)</f>
        <v>#N/A</v>
      </c>
      <c r="H871" s="8" t="e">
        <f>VLOOKUP($A871,[1]Intermediate!A:T,10)*[1]Intermediate!Q871/100</f>
        <v>#N/A</v>
      </c>
      <c r="I871" s="8" t="e">
        <f>VLOOKUP($A871,[1]Intermediate!A:T,10)*[1]Intermediate!R871/100</f>
        <v>#N/A</v>
      </c>
      <c r="J871" s="8" t="e">
        <f>VLOOKUP($A871,[1]Intermediate!A:T,10)*[1]Intermediate!S871/100</f>
        <v>#N/A</v>
      </c>
      <c r="K871" t="str">
        <f t="shared" si="52"/>
        <v/>
      </c>
      <c r="L871" s="9" t="e">
        <f>VLOOKUP($A871,[1]Intermediate!A:T,2)</f>
        <v>#N/A</v>
      </c>
      <c r="M871" t="e">
        <f t="shared" si="53"/>
        <v>#N/A</v>
      </c>
      <c r="N871" s="10" t="e">
        <f t="shared" si="54"/>
        <v>#N/A</v>
      </c>
      <c r="O871" s="10" t="e">
        <f t="shared" si="54"/>
        <v>#N/A</v>
      </c>
      <c r="P871" s="10" t="e">
        <f t="shared" si="54"/>
        <v>#N/A</v>
      </c>
      <c r="Q871" s="11" t="e">
        <f t="shared" si="55"/>
        <v>#N/A</v>
      </c>
    </row>
    <row r="872" spans="1:17" ht="15" hidden="1" customHeight="1" x14ac:dyDescent="0.3">
      <c r="A872" s="5">
        <f>[1]Intermediate!A872</f>
        <v>0</v>
      </c>
      <c r="B872" s="6" t="e">
        <f>VLOOKUP($D872,'[1]Counties Systems Crosswalk'!C:E,3)</f>
        <v>#N/A</v>
      </c>
      <c r="C872" s="7" t="e">
        <f>VLOOKUP($A872,[1]Intermediate!A:T,3)</f>
        <v>#N/A</v>
      </c>
      <c r="D872" s="7" t="e">
        <f>VLOOKUP($C872,[1]Claims!A:B,2,FALSE)</f>
        <v>#N/A</v>
      </c>
      <c r="E872" t="e">
        <f>VLOOKUP($D872,'[1]Counties Systems Crosswalk'!C:D,2)</f>
        <v>#N/A</v>
      </c>
      <c r="F872" t="e">
        <f>VLOOKUP($A872,[1]Intermediate!A:T,5)</f>
        <v>#N/A</v>
      </c>
      <c r="G872" s="8" t="e">
        <f>VLOOKUP($A872,[1]Intermediate!A:T,10)</f>
        <v>#N/A</v>
      </c>
      <c r="H872" s="8" t="e">
        <f>VLOOKUP($A872,[1]Intermediate!A:T,10)*[1]Intermediate!Q872/100</f>
        <v>#N/A</v>
      </c>
      <c r="I872" s="8" t="e">
        <f>VLOOKUP($A872,[1]Intermediate!A:T,10)*[1]Intermediate!R872/100</f>
        <v>#N/A</v>
      </c>
      <c r="J872" s="8" t="e">
        <f>VLOOKUP($A872,[1]Intermediate!A:T,10)*[1]Intermediate!S872/100</f>
        <v>#N/A</v>
      </c>
      <c r="K872" t="str">
        <f t="shared" si="52"/>
        <v/>
      </c>
      <c r="L872" s="9" t="e">
        <f>VLOOKUP($A872,[1]Intermediate!A:T,2)</f>
        <v>#N/A</v>
      </c>
      <c r="M872" t="e">
        <f t="shared" si="53"/>
        <v>#N/A</v>
      </c>
      <c r="N872" s="10" t="e">
        <f t="shared" si="54"/>
        <v>#N/A</v>
      </c>
      <c r="O872" s="10" t="e">
        <f t="shared" si="54"/>
        <v>#N/A</v>
      </c>
      <c r="P872" s="10" t="e">
        <f t="shared" si="54"/>
        <v>#N/A</v>
      </c>
      <c r="Q872" s="11" t="e">
        <f t="shared" si="55"/>
        <v>#N/A</v>
      </c>
    </row>
    <row r="873" spans="1:17" ht="15" hidden="1" customHeight="1" x14ac:dyDescent="0.3">
      <c r="A873" s="5">
        <f>[1]Intermediate!A873</f>
        <v>0</v>
      </c>
      <c r="B873" s="6" t="e">
        <f>VLOOKUP($D873,'[1]Counties Systems Crosswalk'!C:E,3)</f>
        <v>#N/A</v>
      </c>
      <c r="C873" s="7" t="e">
        <f>VLOOKUP($A873,[1]Intermediate!A:T,3)</f>
        <v>#N/A</v>
      </c>
      <c r="D873" s="7" t="e">
        <f>VLOOKUP($C873,[1]Claims!A:B,2,FALSE)</f>
        <v>#N/A</v>
      </c>
      <c r="E873" t="e">
        <f>VLOOKUP($D873,'[1]Counties Systems Crosswalk'!C:D,2)</f>
        <v>#N/A</v>
      </c>
      <c r="F873" t="e">
        <f>VLOOKUP($A873,[1]Intermediate!A:T,5)</f>
        <v>#N/A</v>
      </c>
      <c r="G873" s="8" t="e">
        <f>VLOOKUP($A873,[1]Intermediate!A:T,10)</f>
        <v>#N/A</v>
      </c>
      <c r="H873" s="8" t="e">
        <f>VLOOKUP($A873,[1]Intermediate!A:T,10)*[1]Intermediate!Q873/100</f>
        <v>#N/A</v>
      </c>
      <c r="I873" s="8" t="e">
        <f>VLOOKUP($A873,[1]Intermediate!A:T,10)*[1]Intermediate!R873/100</f>
        <v>#N/A</v>
      </c>
      <c r="J873" s="8" t="e">
        <f>VLOOKUP($A873,[1]Intermediate!A:T,10)*[1]Intermediate!S873/100</f>
        <v>#N/A</v>
      </c>
      <c r="K873" t="str">
        <f t="shared" si="52"/>
        <v/>
      </c>
      <c r="L873" s="9" t="e">
        <f>VLOOKUP($A873,[1]Intermediate!A:T,2)</f>
        <v>#N/A</v>
      </c>
      <c r="M873" t="e">
        <f t="shared" si="53"/>
        <v>#N/A</v>
      </c>
      <c r="N873" s="10" t="e">
        <f t="shared" si="54"/>
        <v>#N/A</v>
      </c>
      <c r="O873" s="10" t="e">
        <f t="shared" si="54"/>
        <v>#N/A</v>
      </c>
      <c r="P873" s="10" t="e">
        <f t="shared" si="54"/>
        <v>#N/A</v>
      </c>
      <c r="Q873" s="11" t="e">
        <f t="shared" si="55"/>
        <v>#N/A</v>
      </c>
    </row>
    <row r="874" spans="1:17" ht="15" hidden="1" customHeight="1" x14ac:dyDescent="0.3">
      <c r="A874" s="5">
        <f>[1]Intermediate!A874</f>
        <v>0</v>
      </c>
      <c r="B874" s="6" t="e">
        <f>VLOOKUP($D874,'[1]Counties Systems Crosswalk'!C:E,3)</f>
        <v>#N/A</v>
      </c>
      <c r="C874" s="7" t="e">
        <f>VLOOKUP($A874,[1]Intermediate!A:T,3)</f>
        <v>#N/A</v>
      </c>
      <c r="D874" s="7" t="e">
        <f>VLOOKUP($C874,[1]Claims!A:B,2,FALSE)</f>
        <v>#N/A</v>
      </c>
      <c r="E874" t="e">
        <f>VLOOKUP($D874,'[1]Counties Systems Crosswalk'!C:D,2)</f>
        <v>#N/A</v>
      </c>
      <c r="F874" t="e">
        <f>VLOOKUP($A874,[1]Intermediate!A:T,5)</f>
        <v>#N/A</v>
      </c>
      <c r="G874" s="8" t="e">
        <f>VLOOKUP($A874,[1]Intermediate!A:T,10)</f>
        <v>#N/A</v>
      </c>
      <c r="H874" s="8" t="e">
        <f>VLOOKUP($A874,[1]Intermediate!A:T,10)*[1]Intermediate!Q874/100</f>
        <v>#N/A</v>
      </c>
      <c r="I874" s="8" t="e">
        <f>VLOOKUP($A874,[1]Intermediate!A:T,10)*[1]Intermediate!R874/100</f>
        <v>#N/A</v>
      </c>
      <c r="J874" s="8" t="e">
        <f>VLOOKUP($A874,[1]Intermediate!A:T,10)*[1]Intermediate!S874/100</f>
        <v>#N/A</v>
      </c>
      <c r="K874" t="str">
        <f t="shared" si="52"/>
        <v/>
      </c>
      <c r="L874" s="9" t="e">
        <f>VLOOKUP($A874,[1]Intermediate!A:T,2)</f>
        <v>#N/A</v>
      </c>
      <c r="M874" t="e">
        <f t="shared" si="53"/>
        <v>#N/A</v>
      </c>
      <c r="N874" s="10" t="e">
        <f t="shared" si="54"/>
        <v>#N/A</v>
      </c>
      <c r="O874" s="10" t="e">
        <f t="shared" si="54"/>
        <v>#N/A</v>
      </c>
      <c r="P874" s="10" t="e">
        <f t="shared" si="54"/>
        <v>#N/A</v>
      </c>
      <c r="Q874" s="11" t="e">
        <f t="shared" si="55"/>
        <v>#N/A</v>
      </c>
    </row>
    <row r="875" spans="1:17" ht="15" hidden="1" customHeight="1" x14ac:dyDescent="0.3">
      <c r="A875" s="5">
        <f>[1]Intermediate!A875</f>
        <v>0</v>
      </c>
      <c r="B875" s="6" t="e">
        <f>VLOOKUP($D875,'[1]Counties Systems Crosswalk'!C:E,3)</f>
        <v>#N/A</v>
      </c>
      <c r="C875" s="7" t="e">
        <f>VLOOKUP($A875,[1]Intermediate!A:T,3)</f>
        <v>#N/A</v>
      </c>
      <c r="D875" s="7" t="e">
        <f>VLOOKUP($C875,[1]Claims!A:B,2,FALSE)</f>
        <v>#N/A</v>
      </c>
      <c r="E875" t="e">
        <f>VLOOKUP($D875,'[1]Counties Systems Crosswalk'!C:D,2)</f>
        <v>#N/A</v>
      </c>
      <c r="F875" t="e">
        <f>VLOOKUP($A875,[1]Intermediate!A:T,5)</f>
        <v>#N/A</v>
      </c>
      <c r="G875" s="8" t="e">
        <f>VLOOKUP($A875,[1]Intermediate!A:T,10)</f>
        <v>#N/A</v>
      </c>
      <c r="H875" s="8" t="e">
        <f>VLOOKUP($A875,[1]Intermediate!A:T,10)*[1]Intermediate!Q875/100</f>
        <v>#N/A</v>
      </c>
      <c r="I875" s="8" t="e">
        <f>VLOOKUP($A875,[1]Intermediate!A:T,10)*[1]Intermediate!R875/100</f>
        <v>#N/A</v>
      </c>
      <c r="J875" s="8" t="e">
        <f>VLOOKUP($A875,[1]Intermediate!A:T,10)*[1]Intermediate!S875/100</f>
        <v>#N/A</v>
      </c>
      <c r="K875" t="str">
        <f t="shared" si="52"/>
        <v/>
      </c>
      <c r="L875" s="9" t="e">
        <f>VLOOKUP($A875,[1]Intermediate!A:T,2)</f>
        <v>#N/A</v>
      </c>
      <c r="M875" t="e">
        <f t="shared" si="53"/>
        <v>#N/A</v>
      </c>
      <c r="N875" s="10" t="e">
        <f t="shared" si="54"/>
        <v>#N/A</v>
      </c>
      <c r="O875" s="10" t="e">
        <f t="shared" si="54"/>
        <v>#N/A</v>
      </c>
      <c r="P875" s="10" t="e">
        <f t="shared" si="54"/>
        <v>#N/A</v>
      </c>
      <c r="Q875" s="11" t="e">
        <f t="shared" si="55"/>
        <v>#N/A</v>
      </c>
    </row>
    <row r="876" spans="1:17" ht="15" hidden="1" customHeight="1" x14ac:dyDescent="0.3">
      <c r="A876" s="5">
        <f>[1]Intermediate!A876</f>
        <v>0</v>
      </c>
      <c r="B876" s="6" t="e">
        <f>VLOOKUP($D876,'[1]Counties Systems Crosswalk'!C:E,3)</f>
        <v>#N/A</v>
      </c>
      <c r="C876" s="7" t="e">
        <f>VLOOKUP($A876,[1]Intermediate!A:T,3)</f>
        <v>#N/A</v>
      </c>
      <c r="D876" s="7" t="e">
        <f>VLOOKUP($C876,[1]Claims!A:B,2,FALSE)</f>
        <v>#N/A</v>
      </c>
      <c r="E876" t="e">
        <f>VLOOKUP($D876,'[1]Counties Systems Crosswalk'!C:D,2)</f>
        <v>#N/A</v>
      </c>
      <c r="F876" t="e">
        <f>VLOOKUP($A876,[1]Intermediate!A:T,5)</f>
        <v>#N/A</v>
      </c>
      <c r="G876" s="8" t="e">
        <f>VLOOKUP($A876,[1]Intermediate!A:T,10)</f>
        <v>#N/A</v>
      </c>
      <c r="H876" s="8" t="e">
        <f>VLOOKUP($A876,[1]Intermediate!A:T,10)*[1]Intermediate!Q876/100</f>
        <v>#N/A</v>
      </c>
      <c r="I876" s="8" t="e">
        <f>VLOOKUP($A876,[1]Intermediate!A:T,10)*[1]Intermediate!R876/100</f>
        <v>#N/A</v>
      </c>
      <c r="J876" s="8" t="e">
        <f>VLOOKUP($A876,[1]Intermediate!A:T,10)*[1]Intermediate!S876/100</f>
        <v>#N/A</v>
      </c>
      <c r="K876" t="str">
        <f t="shared" si="52"/>
        <v/>
      </c>
      <c r="L876" s="9" t="e">
        <f>VLOOKUP($A876,[1]Intermediate!A:T,2)</f>
        <v>#N/A</v>
      </c>
      <c r="M876" t="e">
        <f t="shared" si="53"/>
        <v>#N/A</v>
      </c>
      <c r="N876" s="10" t="e">
        <f t="shared" si="54"/>
        <v>#N/A</v>
      </c>
      <c r="O876" s="10" t="e">
        <f t="shared" si="54"/>
        <v>#N/A</v>
      </c>
      <c r="P876" s="10" t="e">
        <f t="shared" si="54"/>
        <v>#N/A</v>
      </c>
      <c r="Q876" s="11" t="e">
        <f t="shared" si="55"/>
        <v>#N/A</v>
      </c>
    </row>
    <row r="877" spans="1:17" ht="15" hidden="1" customHeight="1" x14ac:dyDescent="0.3">
      <c r="A877" s="5">
        <f>[1]Intermediate!A877</f>
        <v>0</v>
      </c>
      <c r="B877" s="6" t="e">
        <f>VLOOKUP($D877,'[1]Counties Systems Crosswalk'!C:E,3)</f>
        <v>#N/A</v>
      </c>
      <c r="C877" s="7" t="e">
        <f>VLOOKUP($A877,[1]Intermediate!A:T,3)</f>
        <v>#N/A</v>
      </c>
      <c r="D877" s="7" t="e">
        <f>VLOOKUP($C877,[1]Claims!A:B,2,FALSE)</f>
        <v>#N/A</v>
      </c>
      <c r="E877" t="e">
        <f>VLOOKUP($D877,'[1]Counties Systems Crosswalk'!C:D,2)</f>
        <v>#N/A</v>
      </c>
      <c r="F877" t="e">
        <f>VLOOKUP($A877,[1]Intermediate!A:T,5)</f>
        <v>#N/A</v>
      </c>
      <c r="G877" s="8" t="e">
        <f>VLOOKUP($A877,[1]Intermediate!A:T,10)</f>
        <v>#N/A</v>
      </c>
      <c r="H877" s="8" t="e">
        <f>VLOOKUP($A877,[1]Intermediate!A:T,10)*[1]Intermediate!Q877/100</f>
        <v>#N/A</v>
      </c>
      <c r="I877" s="8" t="e">
        <f>VLOOKUP($A877,[1]Intermediate!A:T,10)*[1]Intermediate!R877/100</f>
        <v>#N/A</v>
      </c>
      <c r="J877" s="8" t="e">
        <f>VLOOKUP($A877,[1]Intermediate!A:T,10)*[1]Intermediate!S877/100</f>
        <v>#N/A</v>
      </c>
      <c r="K877" t="str">
        <f t="shared" si="52"/>
        <v/>
      </c>
      <c r="L877" s="9" t="e">
        <f>VLOOKUP($A877,[1]Intermediate!A:T,2)</f>
        <v>#N/A</v>
      </c>
      <c r="M877" t="e">
        <f t="shared" si="53"/>
        <v>#N/A</v>
      </c>
      <c r="N877" s="10" t="e">
        <f t="shared" si="54"/>
        <v>#N/A</v>
      </c>
      <c r="O877" s="10" t="e">
        <f t="shared" si="54"/>
        <v>#N/A</v>
      </c>
      <c r="P877" s="10" t="e">
        <f t="shared" si="54"/>
        <v>#N/A</v>
      </c>
      <c r="Q877" s="11" t="e">
        <f t="shared" si="55"/>
        <v>#N/A</v>
      </c>
    </row>
    <row r="878" spans="1:17" ht="15" hidden="1" customHeight="1" x14ac:dyDescent="0.3">
      <c r="A878" s="5">
        <f>[1]Intermediate!A878</f>
        <v>0</v>
      </c>
      <c r="B878" s="6" t="e">
        <f>VLOOKUP($D878,'[1]Counties Systems Crosswalk'!C:E,3)</f>
        <v>#N/A</v>
      </c>
      <c r="C878" s="7" t="e">
        <f>VLOOKUP($A878,[1]Intermediate!A:T,3)</f>
        <v>#N/A</v>
      </c>
      <c r="D878" s="7" t="e">
        <f>VLOOKUP($C878,[1]Claims!A:B,2,FALSE)</f>
        <v>#N/A</v>
      </c>
      <c r="E878" t="e">
        <f>VLOOKUP($D878,'[1]Counties Systems Crosswalk'!C:D,2)</f>
        <v>#N/A</v>
      </c>
      <c r="F878" t="e">
        <f>VLOOKUP($A878,[1]Intermediate!A:T,5)</f>
        <v>#N/A</v>
      </c>
      <c r="G878" s="8" t="e">
        <f>VLOOKUP($A878,[1]Intermediate!A:T,10)</f>
        <v>#N/A</v>
      </c>
      <c r="H878" s="8" t="e">
        <f>VLOOKUP($A878,[1]Intermediate!A:T,10)*[1]Intermediate!Q878/100</f>
        <v>#N/A</v>
      </c>
      <c r="I878" s="8" t="e">
        <f>VLOOKUP($A878,[1]Intermediate!A:T,10)*[1]Intermediate!R878/100</f>
        <v>#N/A</v>
      </c>
      <c r="J878" s="8" t="e">
        <f>VLOOKUP($A878,[1]Intermediate!A:T,10)*[1]Intermediate!S878/100</f>
        <v>#N/A</v>
      </c>
      <c r="K878" t="str">
        <f t="shared" si="52"/>
        <v/>
      </c>
      <c r="L878" s="9" t="e">
        <f>VLOOKUP($A878,[1]Intermediate!A:T,2)</f>
        <v>#N/A</v>
      </c>
      <c r="M878" t="e">
        <f t="shared" si="53"/>
        <v>#N/A</v>
      </c>
      <c r="N878" s="10" t="e">
        <f t="shared" si="54"/>
        <v>#N/A</v>
      </c>
      <c r="O878" s="10" t="e">
        <f t="shared" si="54"/>
        <v>#N/A</v>
      </c>
      <c r="P878" s="10" t="e">
        <f t="shared" si="54"/>
        <v>#N/A</v>
      </c>
      <c r="Q878" s="11" t="e">
        <f t="shared" si="55"/>
        <v>#N/A</v>
      </c>
    </row>
    <row r="879" spans="1:17" ht="15" hidden="1" customHeight="1" x14ac:dyDescent="0.3">
      <c r="A879" s="5">
        <f>[1]Intermediate!A879</f>
        <v>0</v>
      </c>
      <c r="B879" s="6" t="e">
        <f>VLOOKUP($D879,'[1]Counties Systems Crosswalk'!C:E,3)</f>
        <v>#N/A</v>
      </c>
      <c r="C879" s="7" t="e">
        <f>VLOOKUP($A879,[1]Intermediate!A:T,3)</f>
        <v>#N/A</v>
      </c>
      <c r="D879" s="7" t="e">
        <f>VLOOKUP($C879,[1]Claims!A:B,2,FALSE)</f>
        <v>#N/A</v>
      </c>
      <c r="E879" t="e">
        <f>VLOOKUP($D879,'[1]Counties Systems Crosswalk'!C:D,2)</f>
        <v>#N/A</v>
      </c>
      <c r="F879" t="e">
        <f>VLOOKUP($A879,[1]Intermediate!A:T,5)</f>
        <v>#N/A</v>
      </c>
      <c r="G879" s="8" t="e">
        <f>VLOOKUP($A879,[1]Intermediate!A:T,10)</f>
        <v>#N/A</v>
      </c>
      <c r="H879" s="8" t="e">
        <f>VLOOKUP($A879,[1]Intermediate!A:T,10)*[1]Intermediate!Q879/100</f>
        <v>#N/A</v>
      </c>
      <c r="I879" s="8" t="e">
        <f>VLOOKUP($A879,[1]Intermediate!A:T,10)*[1]Intermediate!R879/100</f>
        <v>#N/A</v>
      </c>
      <c r="J879" s="8" t="e">
        <f>VLOOKUP($A879,[1]Intermediate!A:T,10)*[1]Intermediate!S879/100</f>
        <v>#N/A</v>
      </c>
      <c r="K879" t="str">
        <f t="shared" si="52"/>
        <v/>
      </c>
      <c r="L879" s="9" t="e">
        <f>VLOOKUP($A879,[1]Intermediate!A:T,2)</f>
        <v>#N/A</v>
      </c>
      <c r="M879" t="e">
        <f t="shared" si="53"/>
        <v>#N/A</v>
      </c>
      <c r="N879" s="10" t="e">
        <f t="shared" si="54"/>
        <v>#N/A</v>
      </c>
      <c r="O879" s="10" t="e">
        <f t="shared" si="54"/>
        <v>#N/A</v>
      </c>
      <c r="P879" s="10" t="e">
        <f t="shared" si="54"/>
        <v>#N/A</v>
      </c>
      <c r="Q879" s="11" t="e">
        <f t="shared" si="55"/>
        <v>#N/A</v>
      </c>
    </row>
    <row r="880" spans="1:17" ht="15" hidden="1" customHeight="1" x14ac:dyDescent="0.3">
      <c r="A880" s="5">
        <f>[1]Intermediate!A880</f>
        <v>0</v>
      </c>
      <c r="B880" s="6" t="e">
        <f>VLOOKUP($D880,'[1]Counties Systems Crosswalk'!C:E,3)</f>
        <v>#N/A</v>
      </c>
      <c r="C880" s="7" t="e">
        <f>VLOOKUP($A880,[1]Intermediate!A:T,3)</f>
        <v>#N/A</v>
      </c>
      <c r="D880" s="7" t="e">
        <f>VLOOKUP($C880,[1]Claims!A:B,2,FALSE)</f>
        <v>#N/A</v>
      </c>
      <c r="E880" t="e">
        <f>VLOOKUP($D880,'[1]Counties Systems Crosswalk'!C:D,2)</f>
        <v>#N/A</v>
      </c>
      <c r="F880" t="e">
        <f>VLOOKUP($A880,[1]Intermediate!A:T,5)</f>
        <v>#N/A</v>
      </c>
      <c r="G880" s="8" t="e">
        <f>VLOOKUP($A880,[1]Intermediate!A:T,10)</f>
        <v>#N/A</v>
      </c>
      <c r="H880" s="8" t="e">
        <f>VLOOKUP($A880,[1]Intermediate!A:T,10)*[1]Intermediate!Q880/100</f>
        <v>#N/A</v>
      </c>
      <c r="I880" s="8" t="e">
        <f>VLOOKUP($A880,[1]Intermediate!A:T,10)*[1]Intermediate!R880/100</f>
        <v>#N/A</v>
      </c>
      <c r="J880" s="8" t="e">
        <f>VLOOKUP($A880,[1]Intermediate!A:T,10)*[1]Intermediate!S880/100</f>
        <v>#N/A</v>
      </c>
      <c r="K880" t="str">
        <f t="shared" si="52"/>
        <v/>
      </c>
      <c r="L880" s="9" t="e">
        <f>VLOOKUP($A880,[1]Intermediate!A:T,2)</f>
        <v>#N/A</v>
      </c>
      <c r="M880" t="e">
        <f t="shared" si="53"/>
        <v>#N/A</v>
      </c>
      <c r="N880" s="10" t="e">
        <f t="shared" si="54"/>
        <v>#N/A</v>
      </c>
      <c r="O880" s="10" t="e">
        <f t="shared" si="54"/>
        <v>#N/A</v>
      </c>
      <c r="P880" s="10" t="e">
        <f t="shared" si="54"/>
        <v>#N/A</v>
      </c>
      <c r="Q880" s="11" t="e">
        <f t="shared" si="55"/>
        <v>#N/A</v>
      </c>
    </row>
    <row r="881" spans="1:17" ht="15" hidden="1" customHeight="1" x14ac:dyDescent="0.3">
      <c r="A881" s="5">
        <f>[1]Intermediate!A881</f>
        <v>0</v>
      </c>
      <c r="B881" s="6" t="e">
        <f>VLOOKUP($D881,'[1]Counties Systems Crosswalk'!C:E,3)</f>
        <v>#N/A</v>
      </c>
      <c r="C881" s="7" t="e">
        <f>VLOOKUP($A881,[1]Intermediate!A:T,3)</f>
        <v>#N/A</v>
      </c>
      <c r="D881" s="7" t="e">
        <f>VLOOKUP($C881,[1]Claims!A:B,2,FALSE)</f>
        <v>#N/A</v>
      </c>
      <c r="E881" t="e">
        <f>VLOOKUP($D881,'[1]Counties Systems Crosswalk'!C:D,2)</f>
        <v>#N/A</v>
      </c>
      <c r="F881" t="e">
        <f>VLOOKUP($A881,[1]Intermediate!A:T,5)</f>
        <v>#N/A</v>
      </c>
      <c r="G881" s="8" t="e">
        <f>VLOOKUP($A881,[1]Intermediate!A:T,10)</f>
        <v>#N/A</v>
      </c>
      <c r="H881" s="8" t="e">
        <f>VLOOKUP($A881,[1]Intermediate!A:T,10)*[1]Intermediate!Q881/100</f>
        <v>#N/A</v>
      </c>
      <c r="I881" s="8" t="e">
        <f>VLOOKUP($A881,[1]Intermediate!A:T,10)*[1]Intermediate!R881/100</f>
        <v>#N/A</v>
      </c>
      <c r="J881" s="8" t="e">
        <f>VLOOKUP($A881,[1]Intermediate!A:T,10)*[1]Intermediate!S881/100</f>
        <v>#N/A</v>
      </c>
      <c r="K881" t="str">
        <f t="shared" si="52"/>
        <v/>
      </c>
      <c r="L881" s="9" t="e">
        <f>VLOOKUP($A881,[1]Intermediate!A:T,2)</f>
        <v>#N/A</v>
      </c>
      <c r="M881" t="e">
        <f t="shared" si="53"/>
        <v>#N/A</v>
      </c>
      <c r="N881" s="10" t="e">
        <f t="shared" si="54"/>
        <v>#N/A</v>
      </c>
      <c r="O881" s="10" t="e">
        <f t="shared" si="54"/>
        <v>#N/A</v>
      </c>
      <c r="P881" s="10" t="e">
        <f t="shared" si="54"/>
        <v>#N/A</v>
      </c>
      <c r="Q881" s="11" t="e">
        <f t="shared" si="55"/>
        <v>#N/A</v>
      </c>
    </row>
    <row r="882" spans="1:17" ht="15" hidden="1" customHeight="1" x14ac:dyDescent="0.3">
      <c r="A882" s="5">
        <f>[1]Intermediate!A882</f>
        <v>0</v>
      </c>
      <c r="B882" s="6" t="e">
        <f>VLOOKUP($D882,'[1]Counties Systems Crosswalk'!C:E,3)</f>
        <v>#N/A</v>
      </c>
      <c r="C882" s="7" t="e">
        <f>VLOOKUP($A882,[1]Intermediate!A:T,3)</f>
        <v>#N/A</v>
      </c>
      <c r="D882" s="7" t="e">
        <f>VLOOKUP($C882,[1]Claims!A:B,2,FALSE)</f>
        <v>#N/A</v>
      </c>
      <c r="E882" t="e">
        <f>VLOOKUP($D882,'[1]Counties Systems Crosswalk'!C:D,2)</f>
        <v>#N/A</v>
      </c>
      <c r="F882" t="e">
        <f>VLOOKUP($A882,[1]Intermediate!A:T,5)</f>
        <v>#N/A</v>
      </c>
      <c r="G882" s="8" t="e">
        <f>VLOOKUP($A882,[1]Intermediate!A:T,10)</f>
        <v>#N/A</v>
      </c>
      <c r="H882" s="8" t="e">
        <f>VLOOKUP($A882,[1]Intermediate!A:T,10)*[1]Intermediate!Q882/100</f>
        <v>#N/A</v>
      </c>
      <c r="I882" s="8" t="e">
        <f>VLOOKUP($A882,[1]Intermediate!A:T,10)*[1]Intermediate!R882/100</f>
        <v>#N/A</v>
      </c>
      <c r="J882" s="8" t="e">
        <f>VLOOKUP($A882,[1]Intermediate!A:T,10)*[1]Intermediate!S882/100</f>
        <v>#N/A</v>
      </c>
      <c r="K882" t="str">
        <f t="shared" si="52"/>
        <v/>
      </c>
      <c r="L882" s="9" t="e">
        <f>VLOOKUP($A882,[1]Intermediate!A:T,2)</f>
        <v>#N/A</v>
      </c>
      <c r="M882" t="e">
        <f t="shared" si="53"/>
        <v>#N/A</v>
      </c>
      <c r="N882" s="10" t="e">
        <f t="shared" si="54"/>
        <v>#N/A</v>
      </c>
      <c r="O882" s="10" t="e">
        <f t="shared" si="54"/>
        <v>#N/A</v>
      </c>
      <c r="P882" s="10" t="e">
        <f t="shared" si="54"/>
        <v>#N/A</v>
      </c>
      <c r="Q882" s="11" t="e">
        <f t="shared" si="55"/>
        <v>#N/A</v>
      </c>
    </row>
    <row r="883" spans="1:17" ht="15" hidden="1" customHeight="1" x14ac:dyDescent="0.3">
      <c r="A883" s="5">
        <f>[1]Intermediate!A883</f>
        <v>0</v>
      </c>
      <c r="B883" s="6" t="e">
        <f>VLOOKUP($D883,'[1]Counties Systems Crosswalk'!C:E,3)</f>
        <v>#N/A</v>
      </c>
      <c r="C883" s="7" t="e">
        <f>VLOOKUP($A883,[1]Intermediate!A:T,3)</f>
        <v>#N/A</v>
      </c>
      <c r="D883" s="7" t="e">
        <f>VLOOKUP($C883,[1]Claims!A:B,2,FALSE)</f>
        <v>#N/A</v>
      </c>
      <c r="E883" t="e">
        <f>VLOOKUP($D883,'[1]Counties Systems Crosswalk'!C:D,2)</f>
        <v>#N/A</v>
      </c>
      <c r="F883" t="e">
        <f>VLOOKUP($A883,[1]Intermediate!A:T,5)</f>
        <v>#N/A</v>
      </c>
      <c r="G883" s="8" t="e">
        <f>VLOOKUP($A883,[1]Intermediate!A:T,10)</f>
        <v>#N/A</v>
      </c>
      <c r="H883" s="8" t="e">
        <f>VLOOKUP($A883,[1]Intermediate!A:T,10)*[1]Intermediate!Q883/100</f>
        <v>#N/A</v>
      </c>
      <c r="I883" s="8" t="e">
        <f>VLOOKUP($A883,[1]Intermediate!A:T,10)*[1]Intermediate!R883/100</f>
        <v>#N/A</v>
      </c>
      <c r="J883" s="8" t="e">
        <f>VLOOKUP($A883,[1]Intermediate!A:T,10)*[1]Intermediate!S883/100</f>
        <v>#N/A</v>
      </c>
      <c r="K883" t="str">
        <f t="shared" si="52"/>
        <v/>
      </c>
      <c r="L883" s="9" t="e">
        <f>VLOOKUP($A883,[1]Intermediate!A:T,2)</f>
        <v>#N/A</v>
      </c>
      <c r="M883" t="e">
        <f t="shared" si="53"/>
        <v>#N/A</v>
      </c>
      <c r="N883" s="10" t="e">
        <f t="shared" si="54"/>
        <v>#N/A</v>
      </c>
      <c r="O883" s="10" t="e">
        <f t="shared" si="54"/>
        <v>#N/A</v>
      </c>
      <c r="P883" s="10" t="e">
        <f t="shared" si="54"/>
        <v>#N/A</v>
      </c>
      <c r="Q883" s="11" t="e">
        <f t="shared" si="55"/>
        <v>#N/A</v>
      </c>
    </row>
    <row r="884" spans="1:17" ht="15" hidden="1" customHeight="1" x14ac:dyDescent="0.3">
      <c r="A884" s="5">
        <f>[1]Intermediate!A884</f>
        <v>0</v>
      </c>
      <c r="B884" s="6" t="e">
        <f>VLOOKUP($D884,'[1]Counties Systems Crosswalk'!C:E,3)</f>
        <v>#N/A</v>
      </c>
      <c r="C884" s="7" t="e">
        <f>VLOOKUP($A884,[1]Intermediate!A:T,3)</f>
        <v>#N/A</v>
      </c>
      <c r="D884" s="7" t="e">
        <f>VLOOKUP($C884,[1]Claims!A:B,2,FALSE)</f>
        <v>#N/A</v>
      </c>
      <c r="E884" t="e">
        <f>VLOOKUP($D884,'[1]Counties Systems Crosswalk'!C:D,2)</f>
        <v>#N/A</v>
      </c>
      <c r="F884" t="e">
        <f>VLOOKUP($A884,[1]Intermediate!A:T,5)</f>
        <v>#N/A</v>
      </c>
      <c r="G884" s="8" t="e">
        <f>VLOOKUP($A884,[1]Intermediate!A:T,10)</f>
        <v>#N/A</v>
      </c>
      <c r="H884" s="8" t="e">
        <f>VLOOKUP($A884,[1]Intermediate!A:T,10)*[1]Intermediate!Q884/100</f>
        <v>#N/A</v>
      </c>
      <c r="I884" s="8" t="e">
        <f>VLOOKUP($A884,[1]Intermediate!A:T,10)*[1]Intermediate!R884/100</f>
        <v>#N/A</v>
      </c>
      <c r="J884" s="8" t="e">
        <f>VLOOKUP($A884,[1]Intermediate!A:T,10)*[1]Intermediate!S884/100</f>
        <v>#N/A</v>
      </c>
      <c r="K884" t="str">
        <f t="shared" si="52"/>
        <v/>
      </c>
      <c r="L884" s="9" t="e">
        <f>VLOOKUP($A884,[1]Intermediate!A:T,2)</f>
        <v>#N/A</v>
      </c>
      <c r="M884" t="e">
        <f t="shared" si="53"/>
        <v>#N/A</v>
      </c>
      <c r="N884" s="10" t="e">
        <f t="shared" si="54"/>
        <v>#N/A</v>
      </c>
      <c r="O884" s="10" t="e">
        <f t="shared" si="54"/>
        <v>#N/A</v>
      </c>
      <c r="P884" s="10" t="e">
        <f t="shared" si="54"/>
        <v>#N/A</v>
      </c>
      <c r="Q884" s="11" t="e">
        <f t="shared" si="55"/>
        <v>#N/A</v>
      </c>
    </row>
    <row r="885" spans="1:17" ht="15" hidden="1" customHeight="1" x14ac:dyDescent="0.3">
      <c r="A885" s="5">
        <f>[1]Intermediate!A885</f>
        <v>0</v>
      </c>
      <c r="B885" s="6" t="e">
        <f>VLOOKUP($D885,'[1]Counties Systems Crosswalk'!C:E,3)</f>
        <v>#N/A</v>
      </c>
      <c r="C885" s="7" t="e">
        <f>VLOOKUP($A885,[1]Intermediate!A:T,3)</f>
        <v>#N/A</v>
      </c>
      <c r="D885" s="7" t="e">
        <f>VLOOKUP($C885,[1]Claims!A:B,2,FALSE)</f>
        <v>#N/A</v>
      </c>
      <c r="E885" t="e">
        <f>VLOOKUP($D885,'[1]Counties Systems Crosswalk'!C:D,2)</f>
        <v>#N/A</v>
      </c>
      <c r="F885" t="e">
        <f>VLOOKUP($A885,[1]Intermediate!A:T,5)</f>
        <v>#N/A</v>
      </c>
      <c r="G885" s="8" t="e">
        <f>VLOOKUP($A885,[1]Intermediate!A:T,10)</f>
        <v>#N/A</v>
      </c>
      <c r="H885" s="8" t="e">
        <f>VLOOKUP($A885,[1]Intermediate!A:T,10)*[1]Intermediate!Q885/100</f>
        <v>#N/A</v>
      </c>
      <c r="I885" s="8" t="e">
        <f>VLOOKUP($A885,[1]Intermediate!A:T,10)*[1]Intermediate!R885/100</f>
        <v>#N/A</v>
      </c>
      <c r="J885" s="8" t="e">
        <f>VLOOKUP($A885,[1]Intermediate!A:T,10)*[1]Intermediate!S885/100</f>
        <v>#N/A</v>
      </c>
      <c r="K885" t="str">
        <f t="shared" si="52"/>
        <v/>
      </c>
      <c r="L885" s="9" t="e">
        <f>VLOOKUP($A885,[1]Intermediate!A:T,2)</f>
        <v>#N/A</v>
      </c>
      <c r="M885" t="e">
        <f t="shared" si="53"/>
        <v>#N/A</v>
      </c>
      <c r="N885" s="10" t="e">
        <f t="shared" si="54"/>
        <v>#N/A</v>
      </c>
      <c r="O885" s="10" t="e">
        <f t="shared" si="54"/>
        <v>#N/A</v>
      </c>
      <c r="P885" s="10" t="e">
        <f t="shared" si="54"/>
        <v>#N/A</v>
      </c>
      <c r="Q885" s="11" t="e">
        <f t="shared" si="55"/>
        <v>#N/A</v>
      </c>
    </row>
    <row r="886" spans="1:17" ht="15" hidden="1" customHeight="1" x14ac:dyDescent="0.3">
      <c r="A886" s="5">
        <f>[1]Intermediate!A886</f>
        <v>0</v>
      </c>
      <c r="B886" s="6" t="e">
        <f>VLOOKUP($D886,'[1]Counties Systems Crosswalk'!C:E,3)</f>
        <v>#N/A</v>
      </c>
      <c r="C886" s="7" t="e">
        <f>VLOOKUP($A886,[1]Intermediate!A:T,3)</f>
        <v>#N/A</v>
      </c>
      <c r="D886" s="7" t="e">
        <f>VLOOKUP($C886,[1]Claims!A:B,2,FALSE)</f>
        <v>#N/A</v>
      </c>
      <c r="E886" t="e">
        <f>VLOOKUP($D886,'[1]Counties Systems Crosswalk'!C:D,2)</f>
        <v>#N/A</v>
      </c>
      <c r="F886" t="e">
        <f>VLOOKUP($A886,[1]Intermediate!A:T,5)</f>
        <v>#N/A</v>
      </c>
      <c r="G886" s="8" t="e">
        <f>VLOOKUP($A886,[1]Intermediate!A:T,10)</f>
        <v>#N/A</v>
      </c>
      <c r="H886" s="8" t="e">
        <f>VLOOKUP($A886,[1]Intermediate!A:T,10)*[1]Intermediate!Q886/100</f>
        <v>#N/A</v>
      </c>
      <c r="I886" s="8" t="e">
        <f>VLOOKUP($A886,[1]Intermediate!A:T,10)*[1]Intermediate!R886/100</f>
        <v>#N/A</v>
      </c>
      <c r="J886" s="8" t="e">
        <f>VLOOKUP($A886,[1]Intermediate!A:T,10)*[1]Intermediate!S886/100</f>
        <v>#N/A</v>
      </c>
      <c r="K886" t="str">
        <f t="shared" si="52"/>
        <v/>
      </c>
      <c r="L886" s="9" t="e">
        <f>VLOOKUP($A886,[1]Intermediate!A:T,2)</f>
        <v>#N/A</v>
      </c>
      <c r="M886" t="e">
        <f t="shared" si="53"/>
        <v>#N/A</v>
      </c>
      <c r="N886" s="10" t="e">
        <f t="shared" si="54"/>
        <v>#N/A</v>
      </c>
      <c r="O886" s="10" t="e">
        <f t="shared" si="54"/>
        <v>#N/A</v>
      </c>
      <c r="P886" s="10" t="e">
        <f t="shared" si="54"/>
        <v>#N/A</v>
      </c>
      <c r="Q886" s="11" t="e">
        <f t="shared" si="55"/>
        <v>#N/A</v>
      </c>
    </row>
    <row r="887" spans="1:17" ht="15" hidden="1" customHeight="1" x14ac:dyDescent="0.3">
      <c r="A887" s="5">
        <f>[1]Intermediate!A887</f>
        <v>0</v>
      </c>
      <c r="B887" s="6" t="e">
        <f>VLOOKUP($D887,'[1]Counties Systems Crosswalk'!C:E,3)</f>
        <v>#N/A</v>
      </c>
      <c r="C887" s="7" t="e">
        <f>VLOOKUP($A887,[1]Intermediate!A:T,3)</f>
        <v>#N/A</v>
      </c>
      <c r="D887" s="7" t="e">
        <f>VLOOKUP($C887,[1]Claims!A:B,2,FALSE)</f>
        <v>#N/A</v>
      </c>
      <c r="E887" t="e">
        <f>VLOOKUP($D887,'[1]Counties Systems Crosswalk'!C:D,2)</f>
        <v>#N/A</v>
      </c>
      <c r="F887" t="e">
        <f>VLOOKUP($A887,[1]Intermediate!A:T,5)</f>
        <v>#N/A</v>
      </c>
      <c r="G887" s="8" t="e">
        <f>VLOOKUP($A887,[1]Intermediate!A:T,10)</f>
        <v>#N/A</v>
      </c>
      <c r="H887" s="8" t="e">
        <f>VLOOKUP($A887,[1]Intermediate!A:T,10)*[1]Intermediate!Q887/100</f>
        <v>#N/A</v>
      </c>
      <c r="I887" s="8" t="e">
        <f>VLOOKUP($A887,[1]Intermediate!A:T,10)*[1]Intermediate!R887/100</f>
        <v>#N/A</v>
      </c>
      <c r="J887" s="8" t="e">
        <f>VLOOKUP($A887,[1]Intermediate!A:T,10)*[1]Intermediate!S887/100</f>
        <v>#N/A</v>
      </c>
      <c r="K887" t="str">
        <f t="shared" si="52"/>
        <v/>
      </c>
      <c r="L887" s="9" t="e">
        <f>VLOOKUP($A887,[1]Intermediate!A:T,2)</f>
        <v>#N/A</v>
      </c>
      <c r="M887" t="e">
        <f t="shared" si="53"/>
        <v>#N/A</v>
      </c>
      <c r="N887" s="10" t="e">
        <f t="shared" si="54"/>
        <v>#N/A</v>
      </c>
      <c r="O887" s="10" t="e">
        <f t="shared" si="54"/>
        <v>#N/A</v>
      </c>
      <c r="P887" s="10" t="e">
        <f t="shared" si="54"/>
        <v>#N/A</v>
      </c>
      <c r="Q887" s="11" t="e">
        <f t="shared" si="55"/>
        <v>#N/A</v>
      </c>
    </row>
    <row r="888" spans="1:17" ht="15" hidden="1" customHeight="1" x14ac:dyDescent="0.3">
      <c r="A888" s="5">
        <f>[1]Intermediate!A888</f>
        <v>0</v>
      </c>
      <c r="B888" s="6" t="e">
        <f>VLOOKUP($D888,'[1]Counties Systems Crosswalk'!C:E,3)</f>
        <v>#N/A</v>
      </c>
      <c r="C888" s="7" t="e">
        <f>VLOOKUP($A888,[1]Intermediate!A:T,3)</f>
        <v>#N/A</v>
      </c>
      <c r="D888" s="7" t="e">
        <f>VLOOKUP($C888,[1]Claims!A:B,2,FALSE)</f>
        <v>#N/A</v>
      </c>
      <c r="E888" t="e">
        <f>VLOOKUP($D888,'[1]Counties Systems Crosswalk'!C:D,2)</f>
        <v>#N/A</v>
      </c>
      <c r="F888" t="e">
        <f>VLOOKUP($A888,[1]Intermediate!A:T,5)</f>
        <v>#N/A</v>
      </c>
      <c r="G888" s="8" t="e">
        <f>VLOOKUP($A888,[1]Intermediate!A:T,10)</f>
        <v>#N/A</v>
      </c>
      <c r="H888" s="8" t="e">
        <f>VLOOKUP($A888,[1]Intermediate!A:T,10)*[1]Intermediate!Q888/100</f>
        <v>#N/A</v>
      </c>
      <c r="I888" s="8" t="e">
        <f>VLOOKUP($A888,[1]Intermediate!A:T,10)*[1]Intermediate!R888/100</f>
        <v>#N/A</v>
      </c>
      <c r="J888" s="8" t="e">
        <f>VLOOKUP($A888,[1]Intermediate!A:T,10)*[1]Intermediate!S888/100</f>
        <v>#N/A</v>
      </c>
      <c r="K888" t="str">
        <f t="shared" si="52"/>
        <v/>
      </c>
      <c r="L888" s="9" t="e">
        <f>VLOOKUP($A888,[1]Intermediate!A:T,2)</f>
        <v>#N/A</v>
      </c>
      <c r="M888" t="e">
        <f t="shared" si="53"/>
        <v>#N/A</v>
      </c>
      <c r="N888" s="10" t="e">
        <f t="shared" si="54"/>
        <v>#N/A</v>
      </c>
      <c r="O888" s="10" t="e">
        <f t="shared" si="54"/>
        <v>#N/A</v>
      </c>
      <c r="P888" s="10" t="e">
        <f t="shared" si="54"/>
        <v>#N/A</v>
      </c>
      <c r="Q888" s="11" t="e">
        <f t="shared" si="55"/>
        <v>#N/A</v>
      </c>
    </row>
    <row r="889" spans="1:17" ht="15" hidden="1" customHeight="1" x14ac:dyDescent="0.3">
      <c r="A889" s="5">
        <f>[1]Intermediate!A889</f>
        <v>0</v>
      </c>
      <c r="B889" s="6" t="e">
        <f>VLOOKUP($D889,'[1]Counties Systems Crosswalk'!C:E,3)</f>
        <v>#N/A</v>
      </c>
      <c r="C889" s="7" t="e">
        <f>VLOOKUP($A889,[1]Intermediate!A:T,3)</f>
        <v>#N/A</v>
      </c>
      <c r="D889" s="7" t="e">
        <f>VLOOKUP($C889,[1]Claims!A:B,2,FALSE)</f>
        <v>#N/A</v>
      </c>
      <c r="E889" t="e">
        <f>VLOOKUP($D889,'[1]Counties Systems Crosswalk'!C:D,2)</f>
        <v>#N/A</v>
      </c>
      <c r="F889" t="e">
        <f>VLOOKUP($A889,[1]Intermediate!A:T,5)</f>
        <v>#N/A</v>
      </c>
      <c r="G889" s="8" t="e">
        <f>VLOOKUP($A889,[1]Intermediate!A:T,10)</f>
        <v>#N/A</v>
      </c>
      <c r="H889" s="8" t="e">
        <f>VLOOKUP($A889,[1]Intermediate!A:T,10)*[1]Intermediate!Q889/100</f>
        <v>#N/A</v>
      </c>
      <c r="I889" s="8" t="e">
        <f>VLOOKUP($A889,[1]Intermediate!A:T,10)*[1]Intermediate!R889/100</f>
        <v>#N/A</v>
      </c>
      <c r="J889" s="8" t="e">
        <f>VLOOKUP($A889,[1]Intermediate!A:T,10)*[1]Intermediate!S889/100</f>
        <v>#N/A</v>
      </c>
      <c r="K889" t="str">
        <f t="shared" si="52"/>
        <v/>
      </c>
      <c r="L889" s="9" t="e">
        <f>VLOOKUP($A889,[1]Intermediate!A:T,2)</f>
        <v>#N/A</v>
      </c>
      <c r="M889" t="e">
        <f t="shared" si="53"/>
        <v>#N/A</v>
      </c>
      <c r="N889" s="10" t="e">
        <f t="shared" si="54"/>
        <v>#N/A</v>
      </c>
      <c r="O889" s="10" t="e">
        <f t="shared" si="54"/>
        <v>#N/A</v>
      </c>
      <c r="P889" s="10" t="e">
        <f t="shared" si="54"/>
        <v>#N/A</v>
      </c>
      <c r="Q889" s="11" t="e">
        <f t="shared" si="55"/>
        <v>#N/A</v>
      </c>
    </row>
    <row r="890" spans="1:17" ht="15" hidden="1" customHeight="1" x14ac:dyDescent="0.3">
      <c r="A890" s="5">
        <f>[1]Intermediate!A890</f>
        <v>0</v>
      </c>
      <c r="B890" s="6" t="e">
        <f>VLOOKUP($D890,'[1]Counties Systems Crosswalk'!C:E,3)</f>
        <v>#N/A</v>
      </c>
      <c r="C890" s="7" t="e">
        <f>VLOOKUP($A890,[1]Intermediate!A:T,3)</f>
        <v>#N/A</v>
      </c>
      <c r="D890" s="7" t="e">
        <f>VLOOKUP($C890,[1]Claims!A:B,2,FALSE)</f>
        <v>#N/A</v>
      </c>
      <c r="E890" t="e">
        <f>VLOOKUP($D890,'[1]Counties Systems Crosswalk'!C:D,2)</f>
        <v>#N/A</v>
      </c>
      <c r="F890" t="e">
        <f>VLOOKUP($A890,[1]Intermediate!A:T,5)</f>
        <v>#N/A</v>
      </c>
      <c r="G890" s="8" t="e">
        <f>VLOOKUP($A890,[1]Intermediate!A:T,10)</f>
        <v>#N/A</v>
      </c>
      <c r="H890" s="8" t="e">
        <f>VLOOKUP($A890,[1]Intermediate!A:T,10)*[1]Intermediate!Q890/100</f>
        <v>#N/A</v>
      </c>
      <c r="I890" s="8" t="e">
        <f>VLOOKUP($A890,[1]Intermediate!A:T,10)*[1]Intermediate!R890/100</f>
        <v>#N/A</v>
      </c>
      <c r="J890" s="8" t="e">
        <f>VLOOKUP($A890,[1]Intermediate!A:T,10)*[1]Intermediate!S890/100</f>
        <v>#N/A</v>
      </c>
      <c r="K890" t="str">
        <f t="shared" si="52"/>
        <v/>
      </c>
      <c r="L890" s="9" t="e">
        <f>VLOOKUP($A890,[1]Intermediate!A:T,2)</f>
        <v>#N/A</v>
      </c>
      <c r="M890" t="e">
        <f t="shared" si="53"/>
        <v>#N/A</v>
      </c>
      <c r="N890" s="10" t="e">
        <f t="shared" si="54"/>
        <v>#N/A</v>
      </c>
      <c r="O890" s="10" t="e">
        <f t="shared" si="54"/>
        <v>#N/A</v>
      </c>
      <c r="P890" s="10" t="e">
        <f t="shared" si="54"/>
        <v>#N/A</v>
      </c>
      <c r="Q890" s="11" t="e">
        <f t="shared" si="55"/>
        <v>#N/A</v>
      </c>
    </row>
    <row r="891" spans="1:17" ht="15" hidden="1" customHeight="1" x14ac:dyDescent="0.3">
      <c r="A891" s="5">
        <f>[1]Intermediate!A891</f>
        <v>0</v>
      </c>
      <c r="B891" s="6" t="e">
        <f>VLOOKUP($D891,'[1]Counties Systems Crosswalk'!C:E,3)</f>
        <v>#N/A</v>
      </c>
      <c r="C891" s="7" t="e">
        <f>VLOOKUP($A891,[1]Intermediate!A:T,3)</f>
        <v>#N/A</v>
      </c>
      <c r="D891" s="7" t="e">
        <f>VLOOKUP($C891,[1]Claims!A:B,2,FALSE)</f>
        <v>#N/A</v>
      </c>
      <c r="E891" t="e">
        <f>VLOOKUP($D891,'[1]Counties Systems Crosswalk'!C:D,2)</f>
        <v>#N/A</v>
      </c>
      <c r="F891" t="e">
        <f>VLOOKUP($A891,[1]Intermediate!A:T,5)</f>
        <v>#N/A</v>
      </c>
      <c r="G891" s="8" t="e">
        <f>VLOOKUP($A891,[1]Intermediate!A:T,10)</f>
        <v>#N/A</v>
      </c>
      <c r="H891" s="8" t="e">
        <f>VLOOKUP($A891,[1]Intermediate!A:T,10)*[1]Intermediate!Q891/100</f>
        <v>#N/A</v>
      </c>
      <c r="I891" s="8" t="e">
        <f>VLOOKUP($A891,[1]Intermediate!A:T,10)*[1]Intermediate!R891/100</f>
        <v>#N/A</v>
      </c>
      <c r="J891" s="8" t="e">
        <f>VLOOKUP($A891,[1]Intermediate!A:T,10)*[1]Intermediate!S891/100</f>
        <v>#N/A</v>
      </c>
      <c r="K891" t="str">
        <f t="shared" si="52"/>
        <v/>
      </c>
      <c r="L891" s="9" t="e">
        <f>VLOOKUP($A891,[1]Intermediate!A:T,2)</f>
        <v>#N/A</v>
      </c>
      <c r="M891" t="e">
        <f t="shared" si="53"/>
        <v>#N/A</v>
      </c>
      <c r="N891" s="10" t="e">
        <f t="shared" si="54"/>
        <v>#N/A</v>
      </c>
      <c r="O891" s="10" t="e">
        <f t="shared" si="54"/>
        <v>#N/A</v>
      </c>
      <c r="P891" s="10" t="e">
        <f t="shared" si="54"/>
        <v>#N/A</v>
      </c>
      <c r="Q891" s="11" t="e">
        <f t="shared" si="55"/>
        <v>#N/A</v>
      </c>
    </row>
    <row r="892" spans="1:17" ht="15" hidden="1" customHeight="1" x14ac:dyDescent="0.3">
      <c r="A892" s="5">
        <f>[1]Intermediate!A892</f>
        <v>0</v>
      </c>
      <c r="B892" s="6" t="e">
        <f>VLOOKUP($D892,'[1]Counties Systems Crosswalk'!C:E,3)</f>
        <v>#N/A</v>
      </c>
      <c r="C892" s="7" t="e">
        <f>VLOOKUP($A892,[1]Intermediate!A:T,3)</f>
        <v>#N/A</v>
      </c>
      <c r="D892" s="7" t="e">
        <f>VLOOKUP($C892,[1]Claims!A:B,2,FALSE)</f>
        <v>#N/A</v>
      </c>
      <c r="E892" t="e">
        <f>VLOOKUP($D892,'[1]Counties Systems Crosswalk'!C:D,2)</f>
        <v>#N/A</v>
      </c>
      <c r="F892" t="e">
        <f>VLOOKUP($A892,[1]Intermediate!A:T,5)</f>
        <v>#N/A</v>
      </c>
      <c r="G892" s="8" t="e">
        <f>VLOOKUP($A892,[1]Intermediate!A:T,10)</f>
        <v>#N/A</v>
      </c>
      <c r="H892" s="8" t="e">
        <f>VLOOKUP($A892,[1]Intermediate!A:T,10)*[1]Intermediate!Q892/100</f>
        <v>#N/A</v>
      </c>
      <c r="I892" s="8" t="e">
        <f>VLOOKUP($A892,[1]Intermediate!A:T,10)*[1]Intermediate!R892/100</f>
        <v>#N/A</v>
      </c>
      <c r="J892" s="8" t="e">
        <f>VLOOKUP($A892,[1]Intermediate!A:T,10)*[1]Intermediate!S892/100</f>
        <v>#N/A</v>
      </c>
      <c r="K892" t="str">
        <f t="shared" si="52"/>
        <v/>
      </c>
      <c r="L892" s="9" t="e">
        <f>VLOOKUP($A892,[1]Intermediate!A:T,2)</f>
        <v>#N/A</v>
      </c>
      <c r="M892" t="e">
        <f t="shared" si="53"/>
        <v>#N/A</v>
      </c>
      <c r="N892" s="10" t="e">
        <f t="shared" si="54"/>
        <v>#N/A</v>
      </c>
      <c r="O892" s="10" t="e">
        <f t="shared" si="54"/>
        <v>#N/A</v>
      </c>
      <c r="P892" s="10" t="e">
        <f t="shared" si="54"/>
        <v>#N/A</v>
      </c>
      <c r="Q892" s="11" t="e">
        <f t="shared" si="55"/>
        <v>#N/A</v>
      </c>
    </row>
    <row r="893" spans="1:17" ht="15" hidden="1" customHeight="1" x14ac:dyDescent="0.3">
      <c r="A893" s="5">
        <f>[1]Intermediate!A893</f>
        <v>0</v>
      </c>
      <c r="B893" s="6" t="e">
        <f>VLOOKUP($D893,'[1]Counties Systems Crosswalk'!C:E,3)</f>
        <v>#N/A</v>
      </c>
      <c r="C893" s="7" t="e">
        <f>VLOOKUP($A893,[1]Intermediate!A:T,3)</f>
        <v>#N/A</v>
      </c>
      <c r="D893" s="7" t="e">
        <f>VLOOKUP($C893,[1]Claims!A:B,2,FALSE)</f>
        <v>#N/A</v>
      </c>
      <c r="E893" t="e">
        <f>VLOOKUP($D893,'[1]Counties Systems Crosswalk'!C:D,2)</f>
        <v>#N/A</v>
      </c>
      <c r="F893" t="e">
        <f>VLOOKUP($A893,[1]Intermediate!A:T,5)</f>
        <v>#N/A</v>
      </c>
      <c r="G893" s="8" t="e">
        <f>VLOOKUP($A893,[1]Intermediate!A:T,10)</f>
        <v>#N/A</v>
      </c>
      <c r="H893" s="8" t="e">
        <f>VLOOKUP($A893,[1]Intermediate!A:T,10)*[1]Intermediate!Q893/100</f>
        <v>#N/A</v>
      </c>
      <c r="I893" s="8" t="e">
        <f>VLOOKUP($A893,[1]Intermediate!A:T,10)*[1]Intermediate!R893/100</f>
        <v>#N/A</v>
      </c>
      <c r="J893" s="8" t="e">
        <f>VLOOKUP($A893,[1]Intermediate!A:T,10)*[1]Intermediate!S893/100</f>
        <v>#N/A</v>
      </c>
      <c r="K893" t="str">
        <f t="shared" si="52"/>
        <v/>
      </c>
      <c r="L893" s="9" t="e">
        <f>VLOOKUP($A893,[1]Intermediate!A:T,2)</f>
        <v>#N/A</v>
      </c>
      <c r="M893" t="e">
        <f t="shared" si="53"/>
        <v>#N/A</v>
      </c>
      <c r="N893" s="10" t="e">
        <f t="shared" si="54"/>
        <v>#N/A</v>
      </c>
      <c r="O893" s="10" t="e">
        <f t="shared" si="54"/>
        <v>#N/A</v>
      </c>
      <c r="P893" s="10" t="e">
        <f t="shared" si="54"/>
        <v>#N/A</v>
      </c>
      <c r="Q893" s="11" t="e">
        <f t="shared" si="55"/>
        <v>#N/A</v>
      </c>
    </row>
    <row r="894" spans="1:17" ht="15" hidden="1" customHeight="1" x14ac:dyDescent="0.3">
      <c r="A894" s="5">
        <f>[1]Intermediate!A894</f>
        <v>0</v>
      </c>
      <c r="B894" s="6" t="e">
        <f>VLOOKUP($D894,'[1]Counties Systems Crosswalk'!C:E,3)</f>
        <v>#N/A</v>
      </c>
      <c r="C894" s="7" t="e">
        <f>VLOOKUP($A894,[1]Intermediate!A:T,3)</f>
        <v>#N/A</v>
      </c>
      <c r="D894" s="7" t="e">
        <f>VLOOKUP($C894,[1]Claims!A:B,2,FALSE)</f>
        <v>#N/A</v>
      </c>
      <c r="E894" t="e">
        <f>VLOOKUP($D894,'[1]Counties Systems Crosswalk'!C:D,2)</f>
        <v>#N/A</v>
      </c>
      <c r="F894" t="e">
        <f>VLOOKUP($A894,[1]Intermediate!A:T,5)</f>
        <v>#N/A</v>
      </c>
      <c r="G894" s="8" t="e">
        <f>VLOOKUP($A894,[1]Intermediate!A:T,10)</f>
        <v>#N/A</v>
      </c>
      <c r="H894" s="8" t="e">
        <f>VLOOKUP($A894,[1]Intermediate!A:T,10)*[1]Intermediate!Q894/100</f>
        <v>#N/A</v>
      </c>
      <c r="I894" s="8" t="e">
        <f>VLOOKUP($A894,[1]Intermediate!A:T,10)*[1]Intermediate!R894/100</f>
        <v>#N/A</v>
      </c>
      <c r="J894" s="8" t="e">
        <f>VLOOKUP($A894,[1]Intermediate!A:T,10)*[1]Intermediate!S894/100</f>
        <v>#N/A</v>
      </c>
      <c r="K894" t="str">
        <f t="shared" si="52"/>
        <v/>
      </c>
      <c r="L894" s="9" t="e">
        <f>VLOOKUP($A894,[1]Intermediate!A:T,2)</f>
        <v>#N/A</v>
      </c>
      <c r="M894" t="e">
        <f t="shared" si="53"/>
        <v>#N/A</v>
      </c>
      <c r="N894" s="10" t="e">
        <f t="shared" si="54"/>
        <v>#N/A</v>
      </c>
      <c r="O894" s="10" t="e">
        <f t="shared" si="54"/>
        <v>#N/A</v>
      </c>
      <c r="P894" s="10" t="e">
        <f t="shared" si="54"/>
        <v>#N/A</v>
      </c>
      <c r="Q894" s="11" t="e">
        <f t="shared" si="55"/>
        <v>#N/A</v>
      </c>
    </row>
    <row r="895" spans="1:17" ht="15" hidden="1" customHeight="1" x14ac:dyDescent="0.3">
      <c r="A895" s="5">
        <f>[1]Intermediate!A895</f>
        <v>0</v>
      </c>
      <c r="B895" s="6" t="e">
        <f>VLOOKUP($D895,'[1]Counties Systems Crosswalk'!C:E,3)</f>
        <v>#N/A</v>
      </c>
      <c r="C895" s="7" t="e">
        <f>VLOOKUP($A895,[1]Intermediate!A:T,3)</f>
        <v>#N/A</v>
      </c>
      <c r="D895" s="7" t="e">
        <f>VLOOKUP($C895,[1]Claims!A:B,2,FALSE)</f>
        <v>#N/A</v>
      </c>
      <c r="E895" t="e">
        <f>VLOOKUP($D895,'[1]Counties Systems Crosswalk'!C:D,2)</f>
        <v>#N/A</v>
      </c>
      <c r="F895" t="e">
        <f>VLOOKUP($A895,[1]Intermediate!A:T,5)</f>
        <v>#N/A</v>
      </c>
      <c r="G895" s="8" t="e">
        <f>VLOOKUP($A895,[1]Intermediate!A:T,10)</f>
        <v>#N/A</v>
      </c>
      <c r="H895" s="8" t="e">
        <f>VLOOKUP($A895,[1]Intermediate!A:T,10)*[1]Intermediate!Q895/100</f>
        <v>#N/A</v>
      </c>
      <c r="I895" s="8" t="e">
        <f>VLOOKUP($A895,[1]Intermediate!A:T,10)*[1]Intermediate!R895/100</f>
        <v>#N/A</v>
      </c>
      <c r="J895" s="8" t="e">
        <f>VLOOKUP($A895,[1]Intermediate!A:T,10)*[1]Intermediate!S895/100</f>
        <v>#N/A</v>
      </c>
      <c r="K895" t="str">
        <f t="shared" si="52"/>
        <v/>
      </c>
      <c r="L895" s="9" t="e">
        <f>VLOOKUP($A895,[1]Intermediate!A:T,2)</f>
        <v>#N/A</v>
      </c>
      <c r="M895" t="e">
        <f t="shared" si="53"/>
        <v>#N/A</v>
      </c>
      <c r="N895" s="10" t="e">
        <f t="shared" si="54"/>
        <v>#N/A</v>
      </c>
      <c r="O895" s="10" t="e">
        <f t="shared" si="54"/>
        <v>#N/A</v>
      </c>
      <c r="P895" s="10" t="e">
        <f t="shared" si="54"/>
        <v>#N/A</v>
      </c>
      <c r="Q895" s="11" t="e">
        <f t="shared" si="55"/>
        <v>#N/A</v>
      </c>
    </row>
    <row r="896" spans="1:17" ht="15" hidden="1" customHeight="1" x14ac:dyDescent="0.3">
      <c r="A896" s="5">
        <f>[1]Intermediate!A896</f>
        <v>0</v>
      </c>
      <c r="B896" s="6" t="e">
        <f>VLOOKUP($D896,'[1]Counties Systems Crosswalk'!C:E,3)</f>
        <v>#N/A</v>
      </c>
      <c r="C896" s="7" t="e">
        <f>VLOOKUP($A896,[1]Intermediate!A:T,3)</f>
        <v>#N/A</v>
      </c>
      <c r="D896" s="7" t="e">
        <f>VLOOKUP($C896,[1]Claims!A:B,2,FALSE)</f>
        <v>#N/A</v>
      </c>
      <c r="E896" t="e">
        <f>VLOOKUP($D896,'[1]Counties Systems Crosswalk'!C:D,2)</f>
        <v>#N/A</v>
      </c>
      <c r="F896" t="e">
        <f>VLOOKUP($A896,[1]Intermediate!A:T,5)</f>
        <v>#N/A</v>
      </c>
      <c r="G896" s="8" t="e">
        <f>VLOOKUP($A896,[1]Intermediate!A:T,10)</f>
        <v>#N/A</v>
      </c>
      <c r="H896" s="8" t="e">
        <f>VLOOKUP($A896,[1]Intermediate!A:T,10)*[1]Intermediate!Q896/100</f>
        <v>#N/A</v>
      </c>
      <c r="I896" s="8" t="e">
        <f>VLOOKUP($A896,[1]Intermediate!A:T,10)*[1]Intermediate!R896/100</f>
        <v>#N/A</v>
      </c>
      <c r="J896" s="8" t="e">
        <f>VLOOKUP($A896,[1]Intermediate!A:T,10)*[1]Intermediate!S896/100</f>
        <v>#N/A</v>
      </c>
      <c r="K896" t="str">
        <f t="shared" si="52"/>
        <v/>
      </c>
      <c r="L896" s="9" t="e">
        <f>VLOOKUP($A896,[1]Intermediate!A:T,2)</f>
        <v>#N/A</v>
      </c>
      <c r="M896" t="e">
        <f t="shared" si="53"/>
        <v>#N/A</v>
      </c>
      <c r="N896" s="10" t="e">
        <f t="shared" si="54"/>
        <v>#N/A</v>
      </c>
      <c r="O896" s="10" t="e">
        <f t="shared" si="54"/>
        <v>#N/A</v>
      </c>
      <c r="P896" s="10" t="e">
        <f t="shared" si="54"/>
        <v>#N/A</v>
      </c>
      <c r="Q896" s="11" t="e">
        <f t="shared" si="55"/>
        <v>#N/A</v>
      </c>
    </row>
    <row r="897" spans="1:17" ht="15" hidden="1" customHeight="1" x14ac:dyDescent="0.3">
      <c r="A897" s="5">
        <f>[1]Intermediate!A897</f>
        <v>0</v>
      </c>
      <c r="B897" s="6" t="e">
        <f>VLOOKUP($D897,'[1]Counties Systems Crosswalk'!C:E,3)</f>
        <v>#N/A</v>
      </c>
      <c r="C897" s="7" t="e">
        <f>VLOOKUP($A897,[1]Intermediate!A:T,3)</f>
        <v>#N/A</v>
      </c>
      <c r="D897" s="7" t="e">
        <f>VLOOKUP($C897,[1]Claims!A:B,2,FALSE)</f>
        <v>#N/A</v>
      </c>
      <c r="E897" t="e">
        <f>VLOOKUP($D897,'[1]Counties Systems Crosswalk'!C:D,2)</f>
        <v>#N/A</v>
      </c>
      <c r="F897" t="e">
        <f>VLOOKUP($A897,[1]Intermediate!A:T,5)</f>
        <v>#N/A</v>
      </c>
      <c r="G897" s="8" t="e">
        <f>VLOOKUP($A897,[1]Intermediate!A:T,10)</f>
        <v>#N/A</v>
      </c>
      <c r="H897" s="8" t="e">
        <f>VLOOKUP($A897,[1]Intermediate!A:T,10)*[1]Intermediate!Q897/100</f>
        <v>#N/A</v>
      </c>
      <c r="I897" s="8" t="e">
        <f>VLOOKUP($A897,[1]Intermediate!A:T,10)*[1]Intermediate!R897/100</f>
        <v>#N/A</v>
      </c>
      <c r="J897" s="8" t="e">
        <f>VLOOKUP($A897,[1]Intermediate!A:T,10)*[1]Intermediate!S897/100</f>
        <v>#N/A</v>
      </c>
      <c r="K897" t="str">
        <f t="shared" si="52"/>
        <v/>
      </c>
      <c r="L897" s="9" t="e">
        <f>VLOOKUP($A897,[1]Intermediate!A:T,2)</f>
        <v>#N/A</v>
      </c>
      <c r="M897" t="e">
        <f t="shared" si="53"/>
        <v>#N/A</v>
      </c>
      <c r="N897" s="10" t="e">
        <f t="shared" si="54"/>
        <v>#N/A</v>
      </c>
      <c r="O897" s="10" t="e">
        <f t="shared" si="54"/>
        <v>#N/A</v>
      </c>
      <c r="P897" s="10" t="e">
        <f t="shared" si="54"/>
        <v>#N/A</v>
      </c>
      <c r="Q897" s="11" t="e">
        <f t="shared" si="55"/>
        <v>#N/A</v>
      </c>
    </row>
    <row r="898" spans="1:17" ht="15" hidden="1" customHeight="1" x14ac:dyDescent="0.3">
      <c r="A898" s="5">
        <f>[1]Intermediate!A898</f>
        <v>0</v>
      </c>
      <c r="B898" s="6" t="e">
        <f>VLOOKUP($D898,'[1]Counties Systems Crosswalk'!C:E,3)</f>
        <v>#N/A</v>
      </c>
      <c r="C898" s="7" t="e">
        <f>VLOOKUP($A898,[1]Intermediate!A:T,3)</f>
        <v>#N/A</v>
      </c>
      <c r="D898" s="7" t="e">
        <f>VLOOKUP($C898,[1]Claims!A:B,2,FALSE)</f>
        <v>#N/A</v>
      </c>
      <c r="E898" t="e">
        <f>VLOOKUP($D898,'[1]Counties Systems Crosswalk'!C:D,2)</f>
        <v>#N/A</v>
      </c>
      <c r="F898" t="e">
        <f>VLOOKUP($A898,[1]Intermediate!A:T,5)</f>
        <v>#N/A</v>
      </c>
      <c r="G898" s="8" t="e">
        <f>VLOOKUP($A898,[1]Intermediate!A:T,10)</f>
        <v>#N/A</v>
      </c>
      <c r="H898" s="8" t="e">
        <f>VLOOKUP($A898,[1]Intermediate!A:T,10)*[1]Intermediate!Q898/100</f>
        <v>#N/A</v>
      </c>
      <c r="I898" s="8" t="e">
        <f>VLOOKUP($A898,[1]Intermediate!A:T,10)*[1]Intermediate!R898/100</f>
        <v>#N/A</v>
      </c>
      <c r="J898" s="8" t="e">
        <f>VLOOKUP($A898,[1]Intermediate!A:T,10)*[1]Intermediate!S898/100</f>
        <v>#N/A</v>
      </c>
      <c r="K898" t="str">
        <f t="shared" si="52"/>
        <v/>
      </c>
      <c r="L898" s="9" t="e">
        <f>VLOOKUP($A898,[1]Intermediate!A:T,2)</f>
        <v>#N/A</v>
      </c>
      <c r="M898" t="e">
        <f t="shared" si="53"/>
        <v>#N/A</v>
      </c>
      <c r="N898" s="10" t="e">
        <f t="shared" si="54"/>
        <v>#N/A</v>
      </c>
      <c r="O898" s="10" t="e">
        <f t="shared" si="54"/>
        <v>#N/A</v>
      </c>
      <c r="P898" s="10" t="e">
        <f t="shared" si="54"/>
        <v>#N/A</v>
      </c>
      <c r="Q898" s="11" t="e">
        <f t="shared" si="55"/>
        <v>#N/A</v>
      </c>
    </row>
    <row r="899" spans="1:17" ht="15" hidden="1" customHeight="1" x14ac:dyDescent="0.3">
      <c r="A899" s="5">
        <f>[1]Intermediate!A899</f>
        <v>0</v>
      </c>
      <c r="B899" s="6" t="e">
        <f>VLOOKUP($D899,'[1]Counties Systems Crosswalk'!C:E,3)</f>
        <v>#N/A</v>
      </c>
      <c r="C899" s="7" t="e">
        <f>VLOOKUP($A899,[1]Intermediate!A:T,3)</f>
        <v>#N/A</v>
      </c>
      <c r="D899" s="7" t="e">
        <f>VLOOKUP($C899,[1]Claims!A:B,2,FALSE)</f>
        <v>#N/A</v>
      </c>
      <c r="E899" t="e">
        <f>VLOOKUP($D899,'[1]Counties Systems Crosswalk'!C:D,2)</f>
        <v>#N/A</v>
      </c>
      <c r="F899" t="e">
        <f>VLOOKUP($A899,[1]Intermediate!A:T,5)</f>
        <v>#N/A</v>
      </c>
      <c r="G899" s="8" t="e">
        <f>VLOOKUP($A899,[1]Intermediate!A:T,10)</f>
        <v>#N/A</v>
      </c>
      <c r="H899" s="8" t="e">
        <f>VLOOKUP($A899,[1]Intermediate!A:T,10)*[1]Intermediate!Q899/100</f>
        <v>#N/A</v>
      </c>
      <c r="I899" s="8" t="e">
        <f>VLOOKUP($A899,[1]Intermediate!A:T,10)*[1]Intermediate!R899/100</f>
        <v>#N/A</v>
      </c>
      <c r="J899" s="8" t="e">
        <f>VLOOKUP($A899,[1]Intermediate!A:T,10)*[1]Intermediate!S899/100</f>
        <v>#N/A</v>
      </c>
      <c r="K899" t="str">
        <f t="shared" ref="K899:K962" si="56">IF(COUNTIF(F899, "*CAPITAL*"),"CAPITAL", IF(COUNTIF(F899, "*OPER*"),"OPERATING",""))</f>
        <v/>
      </c>
      <c r="L899" s="9" t="e">
        <f>VLOOKUP($A899,[1]Intermediate!A:T,2)</f>
        <v>#N/A</v>
      </c>
      <c r="M899" t="e">
        <f t="shared" ref="M899:M962" si="57">IF(AND(H899&gt;0,I899&gt;0),"BOTH",IF(H899&gt;0,"FEDERAL",IF(G899=0,"","STATE")))</f>
        <v>#N/A</v>
      </c>
      <c r="N899" s="10" t="e">
        <f t="shared" ref="N899:P962" si="58">H899/$G899</f>
        <v>#N/A</v>
      </c>
      <c r="O899" s="10" t="e">
        <f t="shared" si="58"/>
        <v>#N/A</v>
      </c>
      <c r="P899" s="10" t="e">
        <f t="shared" si="58"/>
        <v>#N/A</v>
      </c>
      <c r="Q899" s="11" t="e">
        <f t="shared" ref="Q899:Q962" si="59">SUM(H899:J899)</f>
        <v>#N/A</v>
      </c>
    </row>
    <row r="900" spans="1:17" ht="15" hidden="1" customHeight="1" x14ac:dyDescent="0.3">
      <c r="A900" s="5">
        <f>[1]Intermediate!A900</f>
        <v>0</v>
      </c>
      <c r="B900" s="6" t="e">
        <f>VLOOKUP($D900,'[1]Counties Systems Crosswalk'!C:E,3)</f>
        <v>#N/A</v>
      </c>
      <c r="C900" s="7" t="e">
        <f>VLOOKUP($A900,[1]Intermediate!A:T,3)</f>
        <v>#N/A</v>
      </c>
      <c r="D900" s="7" t="e">
        <f>VLOOKUP($C900,[1]Claims!A:B,2,FALSE)</f>
        <v>#N/A</v>
      </c>
      <c r="E900" t="e">
        <f>VLOOKUP($D900,'[1]Counties Systems Crosswalk'!C:D,2)</f>
        <v>#N/A</v>
      </c>
      <c r="F900" t="e">
        <f>VLOOKUP($A900,[1]Intermediate!A:T,5)</f>
        <v>#N/A</v>
      </c>
      <c r="G900" s="8" t="e">
        <f>VLOOKUP($A900,[1]Intermediate!A:T,10)</f>
        <v>#N/A</v>
      </c>
      <c r="H900" s="8" t="e">
        <f>VLOOKUP($A900,[1]Intermediate!A:T,10)*[1]Intermediate!Q900/100</f>
        <v>#N/A</v>
      </c>
      <c r="I900" s="8" t="e">
        <f>VLOOKUP($A900,[1]Intermediate!A:T,10)*[1]Intermediate!R900/100</f>
        <v>#N/A</v>
      </c>
      <c r="J900" s="8" t="e">
        <f>VLOOKUP($A900,[1]Intermediate!A:T,10)*[1]Intermediate!S900/100</f>
        <v>#N/A</v>
      </c>
      <c r="K900" t="str">
        <f t="shared" si="56"/>
        <v/>
      </c>
      <c r="L900" s="9" t="e">
        <f>VLOOKUP($A900,[1]Intermediate!A:T,2)</f>
        <v>#N/A</v>
      </c>
      <c r="M900" t="e">
        <f t="shared" si="57"/>
        <v>#N/A</v>
      </c>
      <c r="N900" s="10" t="e">
        <f t="shared" si="58"/>
        <v>#N/A</v>
      </c>
      <c r="O900" s="10" t="e">
        <f t="shared" si="58"/>
        <v>#N/A</v>
      </c>
      <c r="P900" s="10" t="e">
        <f t="shared" si="58"/>
        <v>#N/A</v>
      </c>
      <c r="Q900" s="11" t="e">
        <f t="shared" si="59"/>
        <v>#N/A</v>
      </c>
    </row>
    <row r="901" spans="1:17" ht="15" hidden="1" customHeight="1" x14ac:dyDescent="0.3">
      <c r="A901" s="5">
        <f>[1]Intermediate!A901</f>
        <v>0</v>
      </c>
      <c r="B901" s="6" t="e">
        <f>VLOOKUP($D901,'[1]Counties Systems Crosswalk'!C:E,3)</f>
        <v>#N/A</v>
      </c>
      <c r="C901" s="7" t="e">
        <f>VLOOKUP($A901,[1]Intermediate!A:T,3)</f>
        <v>#N/A</v>
      </c>
      <c r="D901" s="7" t="e">
        <f>VLOOKUP($C901,[1]Claims!A:B,2,FALSE)</f>
        <v>#N/A</v>
      </c>
      <c r="E901" t="e">
        <f>VLOOKUP($D901,'[1]Counties Systems Crosswalk'!C:D,2)</f>
        <v>#N/A</v>
      </c>
      <c r="F901" t="e">
        <f>VLOOKUP($A901,[1]Intermediate!A:T,5)</f>
        <v>#N/A</v>
      </c>
      <c r="G901" s="8" t="e">
        <f>VLOOKUP($A901,[1]Intermediate!A:T,10)</f>
        <v>#N/A</v>
      </c>
      <c r="H901" s="8" t="e">
        <f>VLOOKUP($A901,[1]Intermediate!A:T,10)*[1]Intermediate!Q901/100</f>
        <v>#N/A</v>
      </c>
      <c r="I901" s="8" t="e">
        <f>VLOOKUP($A901,[1]Intermediate!A:T,10)*[1]Intermediate!R901/100</f>
        <v>#N/A</v>
      </c>
      <c r="J901" s="8" t="e">
        <f>VLOOKUP($A901,[1]Intermediate!A:T,10)*[1]Intermediate!S901/100</f>
        <v>#N/A</v>
      </c>
      <c r="K901" t="str">
        <f t="shared" si="56"/>
        <v/>
      </c>
      <c r="L901" s="9" t="e">
        <f>VLOOKUP($A901,[1]Intermediate!A:T,2)</f>
        <v>#N/A</v>
      </c>
      <c r="M901" t="e">
        <f t="shared" si="57"/>
        <v>#N/A</v>
      </c>
      <c r="N901" s="10" t="e">
        <f t="shared" si="58"/>
        <v>#N/A</v>
      </c>
      <c r="O901" s="10" t="e">
        <f t="shared" si="58"/>
        <v>#N/A</v>
      </c>
      <c r="P901" s="10" t="e">
        <f t="shared" si="58"/>
        <v>#N/A</v>
      </c>
      <c r="Q901" s="11" t="e">
        <f t="shared" si="59"/>
        <v>#N/A</v>
      </c>
    </row>
    <row r="902" spans="1:17" ht="15" hidden="1" customHeight="1" x14ac:dyDescent="0.3">
      <c r="A902" s="5">
        <f>[1]Intermediate!A902</f>
        <v>0</v>
      </c>
      <c r="B902" s="6" t="e">
        <f>VLOOKUP($D902,'[1]Counties Systems Crosswalk'!C:E,3)</f>
        <v>#N/A</v>
      </c>
      <c r="C902" s="7" t="e">
        <f>VLOOKUP($A902,[1]Intermediate!A:T,3)</f>
        <v>#N/A</v>
      </c>
      <c r="D902" s="7" t="e">
        <f>VLOOKUP($C902,[1]Claims!A:B,2,FALSE)</f>
        <v>#N/A</v>
      </c>
      <c r="E902" t="e">
        <f>VLOOKUP($D902,'[1]Counties Systems Crosswalk'!C:D,2)</f>
        <v>#N/A</v>
      </c>
      <c r="F902" t="e">
        <f>VLOOKUP($A902,[1]Intermediate!A:T,5)</f>
        <v>#N/A</v>
      </c>
      <c r="G902" s="8" t="e">
        <f>VLOOKUP($A902,[1]Intermediate!A:T,10)</f>
        <v>#N/A</v>
      </c>
      <c r="H902" s="8" t="e">
        <f>VLOOKUP($A902,[1]Intermediate!A:T,10)*[1]Intermediate!Q902/100</f>
        <v>#N/A</v>
      </c>
      <c r="I902" s="8" t="e">
        <f>VLOOKUP($A902,[1]Intermediate!A:T,10)*[1]Intermediate!R902/100</f>
        <v>#N/A</v>
      </c>
      <c r="J902" s="8" t="e">
        <f>VLOOKUP($A902,[1]Intermediate!A:T,10)*[1]Intermediate!S902/100</f>
        <v>#N/A</v>
      </c>
      <c r="K902" t="str">
        <f t="shared" si="56"/>
        <v/>
      </c>
      <c r="L902" s="9" t="e">
        <f>VLOOKUP($A902,[1]Intermediate!A:T,2)</f>
        <v>#N/A</v>
      </c>
      <c r="M902" t="e">
        <f t="shared" si="57"/>
        <v>#N/A</v>
      </c>
      <c r="N902" s="10" t="e">
        <f t="shared" si="58"/>
        <v>#N/A</v>
      </c>
      <c r="O902" s="10" t="e">
        <f t="shared" si="58"/>
        <v>#N/A</v>
      </c>
      <c r="P902" s="10" t="e">
        <f t="shared" si="58"/>
        <v>#N/A</v>
      </c>
      <c r="Q902" s="11" t="e">
        <f t="shared" si="59"/>
        <v>#N/A</v>
      </c>
    </row>
    <row r="903" spans="1:17" ht="15" hidden="1" customHeight="1" x14ac:dyDescent="0.3">
      <c r="A903" s="5">
        <f>[1]Intermediate!A903</f>
        <v>0</v>
      </c>
      <c r="B903" s="6" t="e">
        <f>VLOOKUP($D903,'[1]Counties Systems Crosswalk'!C:E,3)</f>
        <v>#N/A</v>
      </c>
      <c r="C903" s="7" t="e">
        <f>VLOOKUP($A903,[1]Intermediate!A:T,3)</f>
        <v>#N/A</v>
      </c>
      <c r="D903" s="7" t="e">
        <f>VLOOKUP($C903,[1]Claims!A:B,2,FALSE)</f>
        <v>#N/A</v>
      </c>
      <c r="E903" t="e">
        <f>VLOOKUP($D903,'[1]Counties Systems Crosswalk'!C:D,2)</f>
        <v>#N/A</v>
      </c>
      <c r="F903" t="e">
        <f>VLOOKUP($A903,[1]Intermediate!A:T,5)</f>
        <v>#N/A</v>
      </c>
      <c r="G903" s="8" t="e">
        <f>VLOOKUP($A903,[1]Intermediate!A:T,10)</f>
        <v>#N/A</v>
      </c>
      <c r="H903" s="8" t="e">
        <f>VLOOKUP($A903,[1]Intermediate!A:T,10)*[1]Intermediate!Q903/100</f>
        <v>#N/A</v>
      </c>
      <c r="I903" s="8" t="e">
        <f>VLOOKUP($A903,[1]Intermediate!A:T,10)*[1]Intermediate!R903/100</f>
        <v>#N/A</v>
      </c>
      <c r="J903" s="8" t="e">
        <f>VLOOKUP($A903,[1]Intermediate!A:T,10)*[1]Intermediate!S903/100</f>
        <v>#N/A</v>
      </c>
      <c r="K903" t="str">
        <f t="shared" si="56"/>
        <v/>
      </c>
      <c r="L903" s="9" t="e">
        <f>VLOOKUP($A903,[1]Intermediate!A:T,2)</f>
        <v>#N/A</v>
      </c>
      <c r="M903" t="e">
        <f t="shared" si="57"/>
        <v>#N/A</v>
      </c>
      <c r="N903" s="10" t="e">
        <f t="shared" si="58"/>
        <v>#N/A</v>
      </c>
      <c r="O903" s="10" t="e">
        <f t="shared" si="58"/>
        <v>#N/A</v>
      </c>
      <c r="P903" s="10" t="e">
        <f t="shared" si="58"/>
        <v>#N/A</v>
      </c>
      <c r="Q903" s="11" t="e">
        <f t="shared" si="59"/>
        <v>#N/A</v>
      </c>
    </row>
    <row r="904" spans="1:17" ht="15" hidden="1" customHeight="1" x14ac:dyDescent="0.3">
      <c r="A904" s="5">
        <f>[1]Intermediate!A904</f>
        <v>0</v>
      </c>
      <c r="B904" s="6" t="e">
        <f>VLOOKUP($D904,'[1]Counties Systems Crosswalk'!C:E,3)</f>
        <v>#N/A</v>
      </c>
      <c r="C904" s="7" t="e">
        <f>VLOOKUP($A904,[1]Intermediate!A:T,3)</f>
        <v>#N/A</v>
      </c>
      <c r="D904" s="7" t="e">
        <f>VLOOKUP($C904,[1]Claims!A:B,2,FALSE)</f>
        <v>#N/A</v>
      </c>
      <c r="E904" t="e">
        <f>VLOOKUP($D904,'[1]Counties Systems Crosswalk'!C:D,2)</f>
        <v>#N/A</v>
      </c>
      <c r="F904" t="e">
        <f>VLOOKUP($A904,[1]Intermediate!A:T,5)</f>
        <v>#N/A</v>
      </c>
      <c r="G904" s="8" t="e">
        <f>VLOOKUP($A904,[1]Intermediate!A:T,10)</f>
        <v>#N/A</v>
      </c>
      <c r="H904" s="8" t="e">
        <f>VLOOKUP($A904,[1]Intermediate!A:T,10)*[1]Intermediate!Q904/100</f>
        <v>#N/A</v>
      </c>
      <c r="I904" s="8" t="e">
        <f>VLOOKUP($A904,[1]Intermediate!A:T,10)*[1]Intermediate!R904/100</f>
        <v>#N/A</v>
      </c>
      <c r="J904" s="8" t="e">
        <f>VLOOKUP($A904,[1]Intermediate!A:T,10)*[1]Intermediate!S904/100</f>
        <v>#N/A</v>
      </c>
      <c r="K904" t="str">
        <f t="shared" si="56"/>
        <v/>
      </c>
      <c r="L904" s="9" t="e">
        <f>VLOOKUP($A904,[1]Intermediate!A:T,2)</f>
        <v>#N/A</v>
      </c>
      <c r="M904" t="e">
        <f t="shared" si="57"/>
        <v>#N/A</v>
      </c>
      <c r="N904" s="10" t="e">
        <f t="shared" si="58"/>
        <v>#N/A</v>
      </c>
      <c r="O904" s="10" t="e">
        <f t="shared" si="58"/>
        <v>#N/A</v>
      </c>
      <c r="P904" s="10" t="e">
        <f t="shared" si="58"/>
        <v>#N/A</v>
      </c>
      <c r="Q904" s="11" t="e">
        <f t="shared" si="59"/>
        <v>#N/A</v>
      </c>
    </row>
    <row r="905" spans="1:17" ht="15" hidden="1" customHeight="1" x14ac:dyDescent="0.3">
      <c r="A905" s="5">
        <f>[1]Intermediate!A905</f>
        <v>0</v>
      </c>
      <c r="B905" s="6" t="e">
        <f>VLOOKUP($D905,'[1]Counties Systems Crosswalk'!C:E,3)</f>
        <v>#N/A</v>
      </c>
      <c r="C905" s="7" t="e">
        <f>VLOOKUP($A905,[1]Intermediate!A:T,3)</f>
        <v>#N/A</v>
      </c>
      <c r="D905" s="7" t="e">
        <f>VLOOKUP($C905,[1]Claims!A:B,2,FALSE)</f>
        <v>#N/A</v>
      </c>
      <c r="E905" t="e">
        <f>VLOOKUP($D905,'[1]Counties Systems Crosswalk'!C:D,2)</f>
        <v>#N/A</v>
      </c>
      <c r="F905" t="e">
        <f>VLOOKUP($A905,[1]Intermediate!A:T,5)</f>
        <v>#N/A</v>
      </c>
      <c r="G905" s="8" t="e">
        <f>VLOOKUP($A905,[1]Intermediate!A:T,10)</f>
        <v>#N/A</v>
      </c>
      <c r="H905" s="8" t="e">
        <f>VLOOKUP($A905,[1]Intermediate!A:T,10)*[1]Intermediate!Q905/100</f>
        <v>#N/A</v>
      </c>
      <c r="I905" s="8" t="e">
        <f>VLOOKUP($A905,[1]Intermediate!A:T,10)*[1]Intermediate!R905/100</f>
        <v>#N/A</v>
      </c>
      <c r="J905" s="8" t="e">
        <f>VLOOKUP($A905,[1]Intermediate!A:T,10)*[1]Intermediate!S905/100</f>
        <v>#N/A</v>
      </c>
      <c r="K905" t="str">
        <f t="shared" si="56"/>
        <v/>
      </c>
      <c r="L905" s="9" t="e">
        <f>VLOOKUP($A905,[1]Intermediate!A:T,2)</f>
        <v>#N/A</v>
      </c>
      <c r="M905" t="e">
        <f t="shared" si="57"/>
        <v>#N/A</v>
      </c>
      <c r="N905" s="10" t="e">
        <f t="shared" si="58"/>
        <v>#N/A</v>
      </c>
      <c r="O905" s="10" t="e">
        <f t="shared" si="58"/>
        <v>#N/A</v>
      </c>
      <c r="P905" s="10" t="e">
        <f t="shared" si="58"/>
        <v>#N/A</v>
      </c>
      <c r="Q905" s="11" t="e">
        <f t="shared" si="59"/>
        <v>#N/A</v>
      </c>
    </row>
    <row r="906" spans="1:17" ht="15" hidden="1" customHeight="1" x14ac:dyDescent="0.3">
      <c r="A906" s="5">
        <f>[1]Intermediate!A906</f>
        <v>0</v>
      </c>
      <c r="B906" s="6" t="e">
        <f>VLOOKUP($D906,'[1]Counties Systems Crosswalk'!C:E,3)</f>
        <v>#N/A</v>
      </c>
      <c r="C906" s="7" t="e">
        <f>VLOOKUP($A906,[1]Intermediate!A:T,3)</f>
        <v>#N/A</v>
      </c>
      <c r="D906" s="7" t="e">
        <f>VLOOKUP($C906,[1]Claims!A:B,2,FALSE)</f>
        <v>#N/A</v>
      </c>
      <c r="E906" t="e">
        <f>VLOOKUP($D906,'[1]Counties Systems Crosswalk'!C:D,2)</f>
        <v>#N/A</v>
      </c>
      <c r="F906" t="e">
        <f>VLOOKUP($A906,[1]Intermediate!A:T,5)</f>
        <v>#N/A</v>
      </c>
      <c r="G906" s="8" t="e">
        <f>VLOOKUP($A906,[1]Intermediate!A:T,10)</f>
        <v>#N/A</v>
      </c>
      <c r="H906" s="8" t="e">
        <f>VLOOKUP($A906,[1]Intermediate!A:T,10)*[1]Intermediate!Q906/100</f>
        <v>#N/A</v>
      </c>
      <c r="I906" s="8" t="e">
        <f>VLOOKUP($A906,[1]Intermediate!A:T,10)*[1]Intermediate!R906/100</f>
        <v>#N/A</v>
      </c>
      <c r="J906" s="8" t="e">
        <f>VLOOKUP($A906,[1]Intermediate!A:T,10)*[1]Intermediate!S906/100</f>
        <v>#N/A</v>
      </c>
      <c r="K906" t="str">
        <f t="shared" si="56"/>
        <v/>
      </c>
      <c r="L906" s="9" t="e">
        <f>VLOOKUP($A906,[1]Intermediate!A:T,2)</f>
        <v>#N/A</v>
      </c>
      <c r="M906" t="e">
        <f t="shared" si="57"/>
        <v>#N/A</v>
      </c>
      <c r="N906" s="10" t="e">
        <f t="shared" si="58"/>
        <v>#N/A</v>
      </c>
      <c r="O906" s="10" t="e">
        <f t="shared" si="58"/>
        <v>#N/A</v>
      </c>
      <c r="P906" s="10" t="e">
        <f t="shared" si="58"/>
        <v>#N/A</v>
      </c>
      <c r="Q906" s="11" t="e">
        <f t="shared" si="59"/>
        <v>#N/A</v>
      </c>
    </row>
    <row r="907" spans="1:17" ht="15" hidden="1" customHeight="1" x14ac:dyDescent="0.3">
      <c r="A907" s="5">
        <f>[1]Intermediate!A907</f>
        <v>0</v>
      </c>
      <c r="B907" s="6" t="e">
        <f>VLOOKUP($D907,'[1]Counties Systems Crosswalk'!C:E,3)</f>
        <v>#N/A</v>
      </c>
      <c r="C907" s="7" t="e">
        <f>VLOOKUP($A907,[1]Intermediate!A:T,3)</f>
        <v>#N/A</v>
      </c>
      <c r="D907" s="7" t="e">
        <f>VLOOKUP($C907,[1]Claims!A:B,2,FALSE)</f>
        <v>#N/A</v>
      </c>
      <c r="E907" t="e">
        <f>VLOOKUP($D907,'[1]Counties Systems Crosswalk'!C:D,2)</f>
        <v>#N/A</v>
      </c>
      <c r="F907" t="e">
        <f>VLOOKUP($A907,[1]Intermediate!A:T,5)</f>
        <v>#N/A</v>
      </c>
      <c r="G907" s="8" t="e">
        <f>VLOOKUP($A907,[1]Intermediate!A:T,10)</f>
        <v>#N/A</v>
      </c>
      <c r="H907" s="8" t="e">
        <f>VLOOKUP($A907,[1]Intermediate!A:T,10)*[1]Intermediate!Q907/100</f>
        <v>#N/A</v>
      </c>
      <c r="I907" s="8" t="e">
        <f>VLOOKUP($A907,[1]Intermediate!A:T,10)*[1]Intermediate!R907/100</f>
        <v>#N/A</v>
      </c>
      <c r="J907" s="8" t="e">
        <f>VLOOKUP($A907,[1]Intermediate!A:T,10)*[1]Intermediate!S907/100</f>
        <v>#N/A</v>
      </c>
      <c r="K907" t="str">
        <f t="shared" si="56"/>
        <v/>
      </c>
      <c r="L907" s="9" t="e">
        <f>VLOOKUP($A907,[1]Intermediate!A:T,2)</f>
        <v>#N/A</v>
      </c>
      <c r="M907" t="e">
        <f t="shared" si="57"/>
        <v>#N/A</v>
      </c>
      <c r="N907" s="10" t="e">
        <f t="shared" si="58"/>
        <v>#N/A</v>
      </c>
      <c r="O907" s="10" t="e">
        <f t="shared" si="58"/>
        <v>#N/A</v>
      </c>
      <c r="P907" s="10" t="e">
        <f t="shared" si="58"/>
        <v>#N/A</v>
      </c>
      <c r="Q907" s="11" t="e">
        <f t="shared" si="59"/>
        <v>#N/A</v>
      </c>
    </row>
    <row r="908" spans="1:17" ht="15" hidden="1" customHeight="1" x14ac:dyDescent="0.3">
      <c r="A908" s="5">
        <f>[1]Intermediate!A908</f>
        <v>0</v>
      </c>
      <c r="B908" s="6" t="e">
        <f>VLOOKUP($D908,'[1]Counties Systems Crosswalk'!C:E,3)</f>
        <v>#N/A</v>
      </c>
      <c r="C908" s="7" t="e">
        <f>VLOOKUP($A908,[1]Intermediate!A:T,3)</f>
        <v>#N/A</v>
      </c>
      <c r="D908" s="7" t="e">
        <f>VLOOKUP($C908,[1]Claims!A:B,2,FALSE)</f>
        <v>#N/A</v>
      </c>
      <c r="E908" t="e">
        <f>VLOOKUP($D908,'[1]Counties Systems Crosswalk'!C:D,2)</f>
        <v>#N/A</v>
      </c>
      <c r="F908" t="e">
        <f>VLOOKUP($A908,[1]Intermediate!A:T,5)</f>
        <v>#N/A</v>
      </c>
      <c r="G908" s="8" t="e">
        <f>VLOOKUP($A908,[1]Intermediate!A:T,10)</f>
        <v>#N/A</v>
      </c>
      <c r="H908" s="8" t="e">
        <f>VLOOKUP($A908,[1]Intermediate!A:T,10)*[1]Intermediate!Q908/100</f>
        <v>#N/A</v>
      </c>
      <c r="I908" s="8" t="e">
        <f>VLOOKUP($A908,[1]Intermediate!A:T,10)*[1]Intermediate!R908/100</f>
        <v>#N/A</v>
      </c>
      <c r="J908" s="8" t="e">
        <f>VLOOKUP($A908,[1]Intermediate!A:T,10)*[1]Intermediate!S908/100</f>
        <v>#N/A</v>
      </c>
      <c r="K908" t="str">
        <f t="shared" si="56"/>
        <v/>
      </c>
      <c r="L908" s="9" t="e">
        <f>VLOOKUP($A908,[1]Intermediate!A:T,2)</f>
        <v>#N/A</v>
      </c>
      <c r="M908" t="e">
        <f t="shared" si="57"/>
        <v>#N/A</v>
      </c>
      <c r="N908" s="10" t="e">
        <f t="shared" si="58"/>
        <v>#N/A</v>
      </c>
      <c r="O908" s="10" t="e">
        <f t="shared" si="58"/>
        <v>#N/A</v>
      </c>
      <c r="P908" s="10" t="e">
        <f t="shared" si="58"/>
        <v>#N/A</v>
      </c>
      <c r="Q908" s="11" t="e">
        <f t="shared" si="59"/>
        <v>#N/A</v>
      </c>
    </row>
    <row r="909" spans="1:17" ht="15" hidden="1" customHeight="1" x14ac:dyDescent="0.3">
      <c r="A909" s="5">
        <f>[1]Intermediate!A909</f>
        <v>0</v>
      </c>
      <c r="B909" s="6" t="e">
        <f>VLOOKUP($D909,'[1]Counties Systems Crosswalk'!C:E,3)</f>
        <v>#N/A</v>
      </c>
      <c r="C909" s="7" t="e">
        <f>VLOOKUP($A909,[1]Intermediate!A:T,3)</f>
        <v>#N/A</v>
      </c>
      <c r="D909" s="7" t="e">
        <f>VLOOKUP($C909,[1]Claims!A:B,2,FALSE)</f>
        <v>#N/A</v>
      </c>
      <c r="E909" t="e">
        <f>VLOOKUP($D909,'[1]Counties Systems Crosswalk'!C:D,2)</f>
        <v>#N/A</v>
      </c>
      <c r="F909" t="e">
        <f>VLOOKUP($A909,[1]Intermediate!A:T,5)</f>
        <v>#N/A</v>
      </c>
      <c r="G909" s="8" t="e">
        <f>VLOOKUP($A909,[1]Intermediate!A:T,10)</f>
        <v>#N/A</v>
      </c>
      <c r="H909" s="8" t="e">
        <f>VLOOKUP($A909,[1]Intermediate!A:T,10)*[1]Intermediate!Q909/100</f>
        <v>#N/A</v>
      </c>
      <c r="I909" s="8" t="e">
        <f>VLOOKUP($A909,[1]Intermediate!A:T,10)*[1]Intermediate!R909/100</f>
        <v>#N/A</v>
      </c>
      <c r="J909" s="8" t="e">
        <f>VLOOKUP($A909,[1]Intermediate!A:T,10)*[1]Intermediate!S909/100</f>
        <v>#N/A</v>
      </c>
      <c r="K909" t="str">
        <f t="shared" si="56"/>
        <v/>
      </c>
      <c r="L909" s="9" t="e">
        <f>VLOOKUP($A909,[1]Intermediate!A:T,2)</f>
        <v>#N/A</v>
      </c>
      <c r="M909" t="e">
        <f t="shared" si="57"/>
        <v>#N/A</v>
      </c>
      <c r="N909" s="10" t="e">
        <f t="shared" si="58"/>
        <v>#N/A</v>
      </c>
      <c r="O909" s="10" t="e">
        <f t="shared" si="58"/>
        <v>#N/A</v>
      </c>
      <c r="P909" s="10" t="e">
        <f t="shared" si="58"/>
        <v>#N/A</v>
      </c>
      <c r="Q909" s="11" t="e">
        <f t="shared" si="59"/>
        <v>#N/A</v>
      </c>
    </row>
    <row r="910" spans="1:17" ht="15" hidden="1" customHeight="1" x14ac:dyDescent="0.3">
      <c r="A910" s="5">
        <f>[1]Intermediate!A910</f>
        <v>0</v>
      </c>
      <c r="B910" s="6" t="e">
        <f>VLOOKUP($D910,'[1]Counties Systems Crosswalk'!C:E,3)</f>
        <v>#N/A</v>
      </c>
      <c r="C910" s="7" t="e">
        <f>VLOOKUP($A910,[1]Intermediate!A:T,3)</f>
        <v>#N/A</v>
      </c>
      <c r="D910" s="7" t="e">
        <f>VLOOKUP($C910,[1]Claims!A:B,2,FALSE)</f>
        <v>#N/A</v>
      </c>
      <c r="E910" t="e">
        <f>VLOOKUP($D910,'[1]Counties Systems Crosswalk'!C:D,2)</f>
        <v>#N/A</v>
      </c>
      <c r="F910" t="e">
        <f>VLOOKUP($A910,[1]Intermediate!A:T,5)</f>
        <v>#N/A</v>
      </c>
      <c r="G910" s="8" t="e">
        <f>VLOOKUP($A910,[1]Intermediate!A:T,10)</f>
        <v>#N/A</v>
      </c>
      <c r="H910" s="8" t="e">
        <f>VLOOKUP($A910,[1]Intermediate!A:T,10)*[1]Intermediate!Q910/100</f>
        <v>#N/A</v>
      </c>
      <c r="I910" s="8" t="e">
        <f>VLOOKUP($A910,[1]Intermediate!A:T,10)*[1]Intermediate!R910/100</f>
        <v>#N/A</v>
      </c>
      <c r="J910" s="8" t="e">
        <f>VLOOKUP($A910,[1]Intermediate!A:T,10)*[1]Intermediate!S910/100</f>
        <v>#N/A</v>
      </c>
      <c r="K910" t="str">
        <f t="shared" si="56"/>
        <v/>
      </c>
      <c r="L910" s="9" t="e">
        <f>VLOOKUP($A910,[1]Intermediate!A:T,2)</f>
        <v>#N/A</v>
      </c>
      <c r="M910" t="e">
        <f t="shared" si="57"/>
        <v>#N/A</v>
      </c>
      <c r="N910" s="10" t="e">
        <f t="shared" si="58"/>
        <v>#N/A</v>
      </c>
      <c r="O910" s="10" t="e">
        <f t="shared" si="58"/>
        <v>#N/A</v>
      </c>
      <c r="P910" s="10" t="e">
        <f t="shared" si="58"/>
        <v>#N/A</v>
      </c>
      <c r="Q910" s="11" t="e">
        <f t="shared" si="59"/>
        <v>#N/A</v>
      </c>
    </row>
    <row r="911" spans="1:17" ht="15" hidden="1" customHeight="1" x14ac:dyDescent="0.3">
      <c r="A911" s="5">
        <f>[1]Intermediate!A911</f>
        <v>0</v>
      </c>
      <c r="B911" s="6" t="e">
        <f>VLOOKUP($D911,'[1]Counties Systems Crosswalk'!C:E,3)</f>
        <v>#N/A</v>
      </c>
      <c r="C911" s="7" t="e">
        <f>VLOOKUP($A911,[1]Intermediate!A:T,3)</f>
        <v>#N/A</v>
      </c>
      <c r="D911" s="7" t="e">
        <f>VLOOKUP($C911,[1]Claims!A:B,2,FALSE)</f>
        <v>#N/A</v>
      </c>
      <c r="E911" t="e">
        <f>VLOOKUP($D911,'[1]Counties Systems Crosswalk'!C:D,2)</f>
        <v>#N/A</v>
      </c>
      <c r="F911" t="e">
        <f>VLOOKUP($A911,[1]Intermediate!A:T,5)</f>
        <v>#N/A</v>
      </c>
      <c r="G911" s="8" t="e">
        <f>VLOOKUP($A911,[1]Intermediate!A:T,10)</f>
        <v>#N/A</v>
      </c>
      <c r="H911" s="8" t="e">
        <f>VLOOKUP($A911,[1]Intermediate!A:T,10)*[1]Intermediate!Q911/100</f>
        <v>#N/A</v>
      </c>
      <c r="I911" s="8" t="e">
        <f>VLOOKUP($A911,[1]Intermediate!A:T,10)*[1]Intermediate!R911/100</f>
        <v>#N/A</v>
      </c>
      <c r="J911" s="8" t="e">
        <f>VLOOKUP($A911,[1]Intermediate!A:T,10)*[1]Intermediate!S911/100</f>
        <v>#N/A</v>
      </c>
      <c r="K911" t="str">
        <f t="shared" si="56"/>
        <v/>
      </c>
      <c r="L911" s="9" t="e">
        <f>VLOOKUP($A911,[1]Intermediate!A:T,2)</f>
        <v>#N/A</v>
      </c>
      <c r="M911" t="e">
        <f t="shared" si="57"/>
        <v>#N/A</v>
      </c>
      <c r="N911" s="10" t="e">
        <f t="shared" si="58"/>
        <v>#N/A</v>
      </c>
      <c r="O911" s="10" t="e">
        <f t="shared" si="58"/>
        <v>#N/A</v>
      </c>
      <c r="P911" s="10" t="e">
        <f t="shared" si="58"/>
        <v>#N/A</v>
      </c>
      <c r="Q911" s="11" t="e">
        <f t="shared" si="59"/>
        <v>#N/A</v>
      </c>
    </row>
    <row r="912" spans="1:17" ht="15" hidden="1" customHeight="1" x14ac:dyDescent="0.3">
      <c r="A912" s="5">
        <f>[1]Intermediate!A912</f>
        <v>0</v>
      </c>
      <c r="B912" s="6" t="e">
        <f>VLOOKUP($D912,'[1]Counties Systems Crosswalk'!C:E,3)</f>
        <v>#N/A</v>
      </c>
      <c r="C912" s="7" t="e">
        <f>VLOOKUP($A912,[1]Intermediate!A:T,3)</f>
        <v>#N/A</v>
      </c>
      <c r="D912" s="7" t="e">
        <f>VLOOKUP($C912,[1]Claims!A:B,2,FALSE)</f>
        <v>#N/A</v>
      </c>
      <c r="E912" t="e">
        <f>VLOOKUP($D912,'[1]Counties Systems Crosswalk'!C:D,2)</f>
        <v>#N/A</v>
      </c>
      <c r="F912" t="e">
        <f>VLOOKUP($A912,[1]Intermediate!A:T,5)</f>
        <v>#N/A</v>
      </c>
      <c r="G912" s="8" t="e">
        <f>VLOOKUP($A912,[1]Intermediate!A:T,10)</f>
        <v>#N/A</v>
      </c>
      <c r="H912" s="8" t="e">
        <f>VLOOKUP($A912,[1]Intermediate!A:T,10)*[1]Intermediate!Q912/100</f>
        <v>#N/A</v>
      </c>
      <c r="I912" s="8" t="e">
        <f>VLOOKUP($A912,[1]Intermediate!A:T,10)*[1]Intermediate!R912/100</f>
        <v>#N/A</v>
      </c>
      <c r="J912" s="8" t="e">
        <f>VLOOKUP($A912,[1]Intermediate!A:T,10)*[1]Intermediate!S912/100</f>
        <v>#N/A</v>
      </c>
      <c r="K912" t="str">
        <f t="shared" si="56"/>
        <v/>
      </c>
      <c r="L912" s="9" t="e">
        <f>VLOOKUP($A912,[1]Intermediate!A:T,2)</f>
        <v>#N/A</v>
      </c>
      <c r="M912" t="e">
        <f t="shared" si="57"/>
        <v>#N/A</v>
      </c>
      <c r="N912" s="10" t="e">
        <f t="shared" si="58"/>
        <v>#N/A</v>
      </c>
      <c r="O912" s="10" t="e">
        <f t="shared" si="58"/>
        <v>#N/A</v>
      </c>
      <c r="P912" s="10" t="e">
        <f t="shared" si="58"/>
        <v>#N/A</v>
      </c>
      <c r="Q912" s="11" t="e">
        <f t="shared" si="59"/>
        <v>#N/A</v>
      </c>
    </row>
    <row r="913" spans="1:17" ht="15" hidden="1" customHeight="1" x14ac:dyDescent="0.3">
      <c r="A913" s="5">
        <f>[1]Intermediate!A913</f>
        <v>0</v>
      </c>
      <c r="B913" s="6" t="e">
        <f>VLOOKUP($D913,'[1]Counties Systems Crosswalk'!C:E,3)</f>
        <v>#N/A</v>
      </c>
      <c r="C913" s="7" t="e">
        <f>VLOOKUP($A913,[1]Intermediate!A:T,3)</f>
        <v>#N/A</v>
      </c>
      <c r="D913" s="7" t="e">
        <f>VLOOKUP($C913,[1]Claims!A:B,2,FALSE)</f>
        <v>#N/A</v>
      </c>
      <c r="E913" t="e">
        <f>VLOOKUP($D913,'[1]Counties Systems Crosswalk'!C:D,2)</f>
        <v>#N/A</v>
      </c>
      <c r="F913" t="e">
        <f>VLOOKUP($A913,[1]Intermediate!A:T,5)</f>
        <v>#N/A</v>
      </c>
      <c r="G913" s="8" t="e">
        <f>VLOOKUP($A913,[1]Intermediate!A:T,10)</f>
        <v>#N/A</v>
      </c>
      <c r="H913" s="8" t="e">
        <f>VLOOKUP($A913,[1]Intermediate!A:T,10)*[1]Intermediate!Q913/100</f>
        <v>#N/A</v>
      </c>
      <c r="I913" s="8" t="e">
        <f>VLOOKUP($A913,[1]Intermediate!A:T,10)*[1]Intermediate!R913/100</f>
        <v>#N/A</v>
      </c>
      <c r="J913" s="8" t="e">
        <f>VLOOKUP($A913,[1]Intermediate!A:T,10)*[1]Intermediate!S913/100</f>
        <v>#N/A</v>
      </c>
      <c r="K913" t="str">
        <f t="shared" si="56"/>
        <v/>
      </c>
      <c r="L913" s="9" t="e">
        <f>VLOOKUP($A913,[1]Intermediate!A:T,2)</f>
        <v>#N/A</v>
      </c>
      <c r="M913" t="e">
        <f t="shared" si="57"/>
        <v>#N/A</v>
      </c>
      <c r="N913" s="10" t="e">
        <f t="shared" si="58"/>
        <v>#N/A</v>
      </c>
      <c r="O913" s="10" t="e">
        <f t="shared" si="58"/>
        <v>#N/A</v>
      </c>
      <c r="P913" s="10" t="e">
        <f t="shared" si="58"/>
        <v>#N/A</v>
      </c>
      <c r="Q913" s="11" t="e">
        <f t="shared" si="59"/>
        <v>#N/A</v>
      </c>
    </row>
    <row r="914" spans="1:17" ht="15" hidden="1" customHeight="1" x14ac:dyDescent="0.3">
      <c r="A914" s="5">
        <f>[1]Intermediate!A914</f>
        <v>0</v>
      </c>
      <c r="B914" s="6" t="e">
        <f>VLOOKUP($D914,'[1]Counties Systems Crosswalk'!C:E,3)</f>
        <v>#N/A</v>
      </c>
      <c r="C914" s="7" t="e">
        <f>VLOOKUP($A914,[1]Intermediate!A:T,3)</f>
        <v>#N/A</v>
      </c>
      <c r="D914" s="7" t="e">
        <f>VLOOKUP($C914,[1]Claims!A:B,2,FALSE)</f>
        <v>#N/A</v>
      </c>
      <c r="E914" t="e">
        <f>VLOOKUP($D914,'[1]Counties Systems Crosswalk'!C:D,2)</f>
        <v>#N/A</v>
      </c>
      <c r="F914" t="e">
        <f>VLOOKUP($A914,[1]Intermediate!A:T,5)</f>
        <v>#N/A</v>
      </c>
      <c r="G914" s="8" t="e">
        <f>VLOOKUP($A914,[1]Intermediate!A:T,10)</f>
        <v>#N/A</v>
      </c>
      <c r="H914" s="8" t="e">
        <f>VLOOKUP($A914,[1]Intermediate!A:T,10)*[1]Intermediate!Q914/100</f>
        <v>#N/A</v>
      </c>
      <c r="I914" s="8" t="e">
        <f>VLOOKUP($A914,[1]Intermediate!A:T,10)*[1]Intermediate!R914/100</f>
        <v>#N/A</v>
      </c>
      <c r="J914" s="8" t="e">
        <f>VLOOKUP($A914,[1]Intermediate!A:T,10)*[1]Intermediate!S914/100</f>
        <v>#N/A</v>
      </c>
      <c r="K914" t="str">
        <f t="shared" si="56"/>
        <v/>
      </c>
      <c r="L914" s="9" t="e">
        <f>VLOOKUP($A914,[1]Intermediate!A:T,2)</f>
        <v>#N/A</v>
      </c>
      <c r="M914" t="e">
        <f t="shared" si="57"/>
        <v>#N/A</v>
      </c>
      <c r="N914" s="10" t="e">
        <f t="shared" si="58"/>
        <v>#N/A</v>
      </c>
      <c r="O914" s="10" t="e">
        <f t="shared" si="58"/>
        <v>#N/A</v>
      </c>
      <c r="P914" s="10" t="e">
        <f t="shared" si="58"/>
        <v>#N/A</v>
      </c>
      <c r="Q914" s="11" t="e">
        <f t="shared" si="59"/>
        <v>#N/A</v>
      </c>
    </row>
    <row r="915" spans="1:17" ht="15" hidden="1" customHeight="1" x14ac:dyDescent="0.3">
      <c r="A915" s="5">
        <f>[1]Intermediate!A915</f>
        <v>0</v>
      </c>
      <c r="B915" s="6" t="e">
        <f>VLOOKUP($D915,'[1]Counties Systems Crosswalk'!C:E,3)</f>
        <v>#N/A</v>
      </c>
      <c r="C915" s="7" t="e">
        <f>VLOOKUP($A915,[1]Intermediate!A:T,3)</f>
        <v>#N/A</v>
      </c>
      <c r="D915" s="7" t="e">
        <f>VLOOKUP($C915,[1]Claims!A:B,2,FALSE)</f>
        <v>#N/A</v>
      </c>
      <c r="E915" t="e">
        <f>VLOOKUP($D915,'[1]Counties Systems Crosswalk'!C:D,2)</f>
        <v>#N/A</v>
      </c>
      <c r="F915" t="e">
        <f>VLOOKUP($A915,[1]Intermediate!A:T,5)</f>
        <v>#N/A</v>
      </c>
      <c r="G915" s="8" t="e">
        <f>VLOOKUP($A915,[1]Intermediate!A:T,10)</f>
        <v>#N/A</v>
      </c>
      <c r="H915" s="8" t="e">
        <f>VLOOKUP($A915,[1]Intermediate!A:T,10)*[1]Intermediate!Q915/100</f>
        <v>#N/A</v>
      </c>
      <c r="I915" s="8" t="e">
        <f>VLOOKUP($A915,[1]Intermediate!A:T,10)*[1]Intermediate!R915/100</f>
        <v>#N/A</v>
      </c>
      <c r="J915" s="8" t="e">
        <f>VLOOKUP($A915,[1]Intermediate!A:T,10)*[1]Intermediate!S915/100</f>
        <v>#N/A</v>
      </c>
      <c r="K915" t="str">
        <f t="shared" si="56"/>
        <v/>
      </c>
      <c r="L915" s="9" t="e">
        <f>VLOOKUP($A915,[1]Intermediate!A:T,2)</f>
        <v>#N/A</v>
      </c>
      <c r="M915" t="e">
        <f t="shared" si="57"/>
        <v>#N/A</v>
      </c>
      <c r="N915" s="10" t="e">
        <f t="shared" si="58"/>
        <v>#N/A</v>
      </c>
      <c r="O915" s="10" t="e">
        <f t="shared" si="58"/>
        <v>#N/A</v>
      </c>
      <c r="P915" s="10" t="e">
        <f t="shared" si="58"/>
        <v>#N/A</v>
      </c>
      <c r="Q915" s="11" t="e">
        <f t="shared" si="59"/>
        <v>#N/A</v>
      </c>
    </row>
    <row r="916" spans="1:17" ht="15" hidden="1" customHeight="1" x14ac:dyDescent="0.3">
      <c r="A916" s="5">
        <f>[1]Intermediate!A916</f>
        <v>0</v>
      </c>
      <c r="B916" s="6" t="e">
        <f>VLOOKUP($D916,'[1]Counties Systems Crosswalk'!C:E,3)</f>
        <v>#N/A</v>
      </c>
      <c r="C916" s="7" t="e">
        <f>VLOOKUP($A916,[1]Intermediate!A:T,3)</f>
        <v>#N/A</v>
      </c>
      <c r="D916" s="7" t="e">
        <f>VLOOKUP($C916,[1]Claims!A:B,2,FALSE)</f>
        <v>#N/A</v>
      </c>
      <c r="E916" t="e">
        <f>VLOOKUP($D916,'[1]Counties Systems Crosswalk'!C:D,2)</f>
        <v>#N/A</v>
      </c>
      <c r="F916" t="e">
        <f>VLOOKUP($A916,[1]Intermediate!A:T,5)</f>
        <v>#N/A</v>
      </c>
      <c r="G916" s="8" t="e">
        <f>VLOOKUP($A916,[1]Intermediate!A:T,10)</f>
        <v>#N/A</v>
      </c>
      <c r="H916" s="8" t="e">
        <f>VLOOKUP($A916,[1]Intermediate!A:T,10)*[1]Intermediate!Q916/100</f>
        <v>#N/A</v>
      </c>
      <c r="I916" s="8" t="e">
        <f>VLOOKUP($A916,[1]Intermediate!A:T,10)*[1]Intermediate!R916/100</f>
        <v>#N/A</v>
      </c>
      <c r="J916" s="8" t="e">
        <f>VLOOKUP($A916,[1]Intermediate!A:T,10)*[1]Intermediate!S916/100</f>
        <v>#N/A</v>
      </c>
      <c r="K916" t="str">
        <f t="shared" si="56"/>
        <v/>
      </c>
      <c r="L916" s="9" t="e">
        <f>VLOOKUP($A916,[1]Intermediate!A:T,2)</f>
        <v>#N/A</v>
      </c>
      <c r="M916" t="e">
        <f t="shared" si="57"/>
        <v>#N/A</v>
      </c>
      <c r="N916" s="10" t="e">
        <f t="shared" si="58"/>
        <v>#N/A</v>
      </c>
      <c r="O916" s="10" t="e">
        <f t="shared" si="58"/>
        <v>#N/A</v>
      </c>
      <c r="P916" s="10" t="e">
        <f t="shared" si="58"/>
        <v>#N/A</v>
      </c>
      <c r="Q916" s="11" t="e">
        <f t="shared" si="59"/>
        <v>#N/A</v>
      </c>
    </row>
    <row r="917" spans="1:17" ht="15" hidden="1" customHeight="1" x14ac:dyDescent="0.3">
      <c r="A917" s="5">
        <f>[1]Intermediate!A917</f>
        <v>0</v>
      </c>
      <c r="B917" s="6" t="e">
        <f>VLOOKUP($D917,'[1]Counties Systems Crosswalk'!C:E,3)</f>
        <v>#N/A</v>
      </c>
      <c r="C917" s="7" t="e">
        <f>VLOOKUP($A917,[1]Intermediate!A:T,3)</f>
        <v>#N/A</v>
      </c>
      <c r="D917" s="7" t="e">
        <f>VLOOKUP($C917,[1]Claims!A:B,2,FALSE)</f>
        <v>#N/A</v>
      </c>
      <c r="E917" t="e">
        <f>VLOOKUP($D917,'[1]Counties Systems Crosswalk'!C:D,2)</f>
        <v>#N/A</v>
      </c>
      <c r="F917" t="e">
        <f>VLOOKUP($A917,[1]Intermediate!A:T,5)</f>
        <v>#N/A</v>
      </c>
      <c r="G917" s="8" t="e">
        <f>VLOOKUP($A917,[1]Intermediate!A:T,10)</f>
        <v>#N/A</v>
      </c>
      <c r="H917" s="8" t="e">
        <f>VLOOKUP($A917,[1]Intermediate!A:T,10)*[1]Intermediate!Q917/100</f>
        <v>#N/A</v>
      </c>
      <c r="I917" s="8" t="e">
        <f>VLOOKUP($A917,[1]Intermediate!A:T,10)*[1]Intermediate!R917/100</f>
        <v>#N/A</v>
      </c>
      <c r="J917" s="8" t="e">
        <f>VLOOKUP($A917,[1]Intermediate!A:T,10)*[1]Intermediate!S917/100</f>
        <v>#N/A</v>
      </c>
      <c r="K917" t="str">
        <f t="shared" si="56"/>
        <v/>
      </c>
      <c r="L917" s="9" t="e">
        <f>VLOOKUP($A917,[1]Intermediate!A:T,2)</f>
        <v>#N/A</v>
      </c>
      <c r="M917" t="e">
        <f t="shared" si="57"/>
        <v>#N/A</v>
      </c>
      <c r="N917" s="10" t="e">
        <f t="shared" si="58"/>
        <v>#N/A</v>
      </c>
      <c r="O917" s="10" t="e">
        <f t="shared" si="58"/>
        <v>#N/A</v>
      </c>
      <c r="P917" s="10" t="e">
        <f t="shared" si="58"/>
        <v>#N/A</v>
      </c>
      <c r="Q917" s="11" t="e">
        <f t="shared" si="59"/>
        <v>#N/A</v>
      </c>
    </row>
    <row r="918" spans="1:17" ht="15" hidden="1" customHeight="1" x14ac:dyDescent="0.3">
      <c r="A918" s="5">
        <f>[1]Intermediate!A918</f>
        <v>0</v>
      </c>
      <c r="B918" s="6" t="e">
        <f>VLOOKUP($D918,'[1]Counties Systems Crosswalk'!C:E,3)</f>
        <v>#N/A</v>
      </c>
      <c r="C918" s="7" t="e">
        <f>VLOOKUP($A918,[1]Intermediate!A:T,3)</f>
        <v>#N/A</v>
      </c>
      <c r="D918" s="7" t="e">
        <f>VLOOKUP($C918,[1]Claims!A:B,2,FALSE)</f>
        <v>#N/A</v>
      </c>
      <c r="E918" t="e">
        <f>VLOOKUP($D918,'[1]Counties Systems Crosswalk'!C:D,2)</f>
        <v>#N/A</v>
      </c>
      <c r="F918" t="e">
        <f>VLOOKUP($A918,[1]Intermediate!A:T,5)</f>
        <v>#N/A</v>
      </c>
      <c r="G918" s="8" t="e">
        <f>VLOOKUP($A918,[1]Intermediate!A:T,10)</f>
        <v>#N/A</v>
      </c>
      <c r="H918" s="8" t="e">
        <f>VLOOKUP($A918,[1]Intermediate!A:T,10)*[1]Intermediate!Q918/100</f>
        <v>#N/A</v>
      </c>
      <c r="I918" s="8" t="e">
        <f>VLOOKUP($A918,[1]Intermediate!A:T,10)*[1]Intermediate!R918/100</f>
        <v>#N/A</v>
      </c>
      <c r="J918" s="8" t="e">
        <f>VLOOKUP($A918,[1]Intermediate!A:T,10)*[1]Intermediate!S918/100</f>
        <v>#N/A</v>
      </c>
      <c r="K918" t="str">
        <f t="shared" si="56"/>
        <v/>
      </c>
      <c r="L918" s="9" t="e">
        <f>VLOOKUP($A918,[1]Intermediate!A:T,2)</f>
        <v>#N/A</v>
      </c>
      <c r="M918" t="e">
        <f t="shared" si="57"/>
        <v>#N/A</v>
      </c>
      <c r="N918" s="10" t="e">
        <f t="shared" si="58"/>
        <v>#N/A</v>
      </c>
      <c r="O918" s="10" t="e">
        <f t="shared" si="58"/>
        <v>#N/A</v>
      </c>
      <c r="P918" s="10" t="e">
        <f t="shared" si="58"/>
        <v>#N/A</v>
      </c>
      <c r="Q918" s="11" t="e">
        <f t="shared" si="59"/>
        <v>#N/A</v>
      </c>
    </row>
    <row r="919" spans="1:17" ht="15" hidden="1" customHeight="1" x14ac:dyDescent="0.3">
      <c r="A919" s="5">
        <f>[1]Intermediate!A919</f>
        <v>0</v>
      </c>
      <c r="B919" s="6" t="e">
        <f>VLOOKUP($D919,'[1]Counties Systems Crosswalk'!C:E,3)</f>
        <v>#N/A</v>
      </c>
      <c r="C919" s="7" t="e">
        <f>VLOOKUP($A919,[1]Intermediate!A:T,3)</f>
        <v>#N/A</v>
      </c>
      <c r="D919" s="7" t="e">
        <f>VLOOKUP($C919,[1]Claims!A:B,2,FALSE)</f>
        <v>#N/A</v>
      </c>
      <c r="E919" t="e">
        <f>VLOOKUP($D919,'[1]Counties Systems Crosswalk'!C:D,2)</f>
        <v>#N/A</v>
      </c>
      <c r="F919" t="e">
        <f>VLOOKUP($A919,[1]Intermediate!A:T,5)</f>
        <v>#N/A</v>
      </c>
      <c r="G919" s="8" t="e">
        <f>VLOOKUP($A919,[1]Intermediate!A:T,10)</f>
        <v>#N/A</v>
      </c>
      <c r="H919" s="8" t="e">
        <f>VLOOKUP($A919,[1]Intermediate!A:T,10)*[1]Intermediate!Q919/100</f>
        <v>#N/A</v>
      </c>
      <c r="I919" s="8" t="e">
        <f>VLOOKUP($A919,[1]Intermediate!A:T,10)*[1]Intermediate!R919/100</f>
        <v>#N/A</v>
      </c>
      <c r="J919" s="8" t="e">
        <f>VLOOKUP($A919,[1]Intermediate!A:T,10)*[1]Intermediate!S919/100</f>
        <v>#N/A</v>
      </c>
      <c r="K919" t="str">
        <f t="shared" si="56"/>
        <v/>
      </c>
      <c r="L919" s="9" t="e">
        <f>VLOOKUP($A919,[1]Intermediate!A:T,2)</f>
        <v>#N/A</v>
      </c>
      <c r="M919" t="e">
        <f t="shared" si="57"/>
        <v>#N/A</v>
      </c>
      <c r="N919" s="10" t="e">
        <f t="shared" si="58"/>
        <v>#N/A</v>
      </c>
      <c r="O919" s="10" t="e">
        <f t="shared" si="58"/>
        <v>#N/A</v>
      </c>
      <c r="P919" s="10" t="e">
        <f t="shared" si="58"/>
        <v>#N/A</v>
      </c>
      <c r="Q919" s="11" t="e">
        <f t="shared" si="59"/>
        <v>#N/A</v>
      </c>
    </row>
    <row r="920" spans="1:17" ht="15" hidden="1" customHeight="1" x14ac:dyDescent="0.3">
      <c r="A920" s="5">
        <f>[1]Intermediate!A920</f>
        <v>0</v>
      </c>
      <c r="B920" s="6" t="e">
        <f>VLOOKUP($D920,'[1]Counties Systems Crosswalk'!C:E,3)</f>
        <v>#N/A</v>
      </c>
      <c r="C920" s="7" t="e">
        <f>VLOOKUP($A920,[1]Intermediate!A:T,3)</f>
        <v>#N/A</v>
      </c>
      <c r="D920" s="7" t="e">
        <f>VLOOKUP($C920,[1]Claims!A:B,2,FALSE)</f>
        <v>#N/A</v>
      </c>
      <c r="E920" t="e">
        <f>VLOOKUP($D920,'[1]Counties Systems Crosswalk'!C:D,2)</f>
        <v>#N/A</v>
      </c>
      <c r="F920" t="e">
        <f>VLOOKUP($A920,[1]Intermediate!A:T,5)</f>
        <v>#N/A</v>
      </c>
      <c r="G920" s="8" t="e">
        <f>VLOOKUP($A920,[1]Intermediate!A:T,10)</f>
        <v>#N/A</v>
      </c>
      <c r="H920" s="8" t="e">
        <f>VLOOKUP($A920,[1]Intermediate!A:T,10)*[1]Intermediate!Q920/100</f>
        <v>#N/A</v>
      </c>
      <c r="I920" s="8" t="e">
        <f>VLOOKUP($A920,[1]Intermediate!A:T,10)*[1]Intermediate!R920/100</f>
        <v>#N/A</v>
      </c>
      <c r="J920" s="8" t="e">
        <f>VLOOKUP($A920,[1]Intermediate!A:T,10)*[1]Intermediate!S920/100</f>
        <v>#N/A</v>
      </c>
      <c r="K920" t="str">
        <f t="shared" si="56"/>
        <v/>
      </c>
      <c r="L920" s="9" t="e">
        <f>VLOOKUP($A920,[1]Intermediate!A:T,2)</f>
        <v>#N/A</v>
      </c>
      <c r="M920" t="e">
        <f t="shared" si="57"/>
        <v>#N/A</v>
      </c>
      <c r="N920" s="10" t="e">
        <f t="shared" si="58"/>
        <v>#N/A</v>
      </c>
      <c r="O920" s="10" t="e">
        <f t="shared" si="58"/>
        <v>#N/A</v>
      </c>
      <c r="P920" s="10" t="e">
        <f t="shared" si="58"/>
        <v>#N/A</v>
      </c>
      <c r="Q920" s="11" t="e">
        <f t="shared" si="59"/>
        <v>#N/A</v>
      </c>
    </row>
    <row r="921" spans="1:17" ht="15" hidden="1" customHeight="1" x14ac:dyDescent="0.3">
      <c r="A921" s="5">
        <f>[1]Intermediate!A921</f>
        <v>0</v>
      </c>
      <c r="B921" s="6" t="e">
        <f>VLOOKUP($D921,'[1]Counties Systems Crosswalk'!C:E,3)</f>
        <v>#N/A</v>
      </c>
      <c r="C921" s="7" t="e">
        <f>VLOOKUP($A921,[1]Intermediate!A:T,3)</f>
        <v>#N/A</v>
      </c>
      <c r="D921" s="7" t="e">
        <f>VLOOKUP($C921,[1]Claims!A:B,2,FALSE)</f>
        <v>#N/A</v>
      </c>
      <c r="E921" t="e">
        <f>VLOOKUP($D921,'[1]Counties Systems Crosswalk'!C:D,2)</f>
        <v>#N/A</v>
      </c>
      <c r="F921" t="e">
        <f>VLOOKUP($A921,[1]Intermediate!A:T,5)</f>
        <v>#N/A</v>
      </c>
      <c r="G921" s="8" t="e">
        <f>VLOOKUP($A921,[1]Intermediate!A:T,10)</f>
        <v>#N/A</v>
      </c>
      <c r="H921" s="8" t="e">
        <f>VLOOKUP($A921,[1]Intermediate!A:T,10)*[1]Intermediate!Q921/100</f>
        <v>#N/A</v>
      </c>
      <c r="I921" s="8" t="e">
        <f>VLOOKUP($A921,[1]Intermediate!A:T,10)*[1]Intermediate!R921/100</f>
        <v>#N/A</v>
      </c>
      <c r="J921" s="8" t="e">
        <f>VLOOKUP($A921,[1]Intermediate!A:T,10)*[1]Intermediate!S921/100</f>
        <v>#N/A</v>
      </c>
      <c r="K921" t="str">
        <f t="shared" si="56"/>
        <v/>
      </c>
      <c r="L921" s="9" t="e">
        <f>VLOOKUP($A921,[1]Intermediate!A:T,2)</f>
        <v>#N/A</v>
      </c>
      <c r="M921" t="e">
        <f t="shared" si="57"/>
        <v>#N/A</v>
      </c>
      <c r="N921" s="10" t="e">
        <f t="shared" si="58"/>
        <v>#N/A</v>
      </c>
      <c r="O921" s="10" t="e">
        <f t="shared" si="58"/>
        <v>#N/A</v>
      </c>
      <c r="P921" s="10" t="e">
        <f t="shared" si="58"/>
        <v>#N/A</v>
      </c>
      <c r="Q921" s="11" t="e">
        <f t="shared" si="59"/>
        <v>#N/A</v>
      </c>
    </row>
    <row r="922" spans="1:17" ht="15" hidden="1" customHeight="1" x14ac:dyDescent="0.3">
      <c r="A922" s="5">
        <f>[1]Intermediate!A922</f>
        <v>0</v>
      </c>
      <c r="B922" s="6" t="e">
        <f>VLOOKUP($D922,'[1]Counties Systems Crosswalk'!C:E,3)</f>
        <v>#N/A</v>
      </c>
      <c r="C922" s="7" t="e">
        <f>VLOOKUP($A922,[1]Intermediate!A:T,3)</f>
        <v>#N/A</v>
      </c>
      <c r="D922" s="7" t="e">
        <f>VLOOKUP($C922,[1]Claims!A:B,2,FALSE)</f>
        <v>#N/A</v>
      </c>
      <c r="E922" t="e">
        <f>VLOOKUP($D922,'[1]Counties Systems Crosswalk'!C:D,2)</f>
        <v>#N/A</v>
      </c>
      <c r="F922" t="e">
        <f>VLOOKUP($A922,[1]Intermediate!A:T,5)</f>
        <v>#N/A</v>
      </c>
      <c r="G922" s="8" t="e">
        <f>VLOOKUP($A922,[1]Intermediate!A:T,10)</f>
        <v>#N/A</v>
      </c>
      <c r="H922" s="8" t="e">
        <f>VLOOKUP($A922,[1]Intermediate!A:T,10)*[1]Intermediate!Q922/100</f>
        <v>#N/A</v>
      </c>
      <c r="I922" s="8" t="e">
        <f>VLOOKUP($A922,[1]Intermediate!A:T,10)*[1]Intermediate!R922/100</f>
        <v>#N/A</v>
      </c>
      <c r="J922" s="8" t="e">
        <f>VLOOKUP($A922,[1]Intermediate!A:T,10)*[1]Intermediate!S922/100</f>
        <v>#N/A</v>
      </c>
      <c r="K922" t="str">
        <f t="shared" si="56"/>
        <v/>
      </c>
      <c r="L922" s="9" t="e">
        <f>VLOOKUP($A922,[1]Intermediate!A:T,2)</f>
        <v>#N/A</v>
      </c>
      <c r="M922" t="e">
        <f t="shared" si="57"/>
        <v>#N/A</v>
      </c>
      <c r="N922" s="10" t="e">
        <f t="shared" si="58"/>
        <v>#N/A</v>
      </c>
      <c r="O922" s="10" t="e">
        <f t="shared" si="58"/>
        <v>#N/A</v>
      </c>
      <c r="P922" s="10" t="e">
        <f t="shared" si="58"/>
        <v>#N/A</v>
      </c>
      <c r="Q922" s="11" t="e">
        <f t="shared" si="59"/>
        <v>#N/A</v>
      </c>
    </row>
    <row r="923" spans="1:17" ht="15" hidden="1" customHeight="1" x14ac:dyDescent="0.3">
      <c r="A923" s="5">
        <f>[1]Intermediate!A923</f>
        <v>0</v>
      </c>
      <c r="B923" s="6" t="e">
        <f>VLOOKUP($D923,'[1]Counties Systems Crosswalk'!C:E,3)</f>
        <v>#N/A</v>
      </c>
      <c r="C923" s="7" t="e">
        <f>VLOOKUP($A923,[1]Intermediate!A:T,3)</f>
        <v>#N/A</v>
      </c>
      <c r="D923" s="7" t="e">
        <f>VLOOKUP($C923,[1]Claims!A:B,2,FALSE)</f>
        <v>#N/A</v>
      </c>
      <c r="E923" t="e">
        <f>VLOOKUP($D923,'[1]Counties Systems Crosswalk'!C:D,2)</f>
        <v>#N/A</v>
      </c>
      <c r="F923" t="e">
        <f>VLOOKUP($A923,[1]Intermediate!A:T,5)</f>
        <v>#N/A</v>
      </c>
      <c r="G923" s="8" t="e">
        <f>VLOOKUP($A923,[1]Intermediate!A:T,10)</f>
        <v>#N/A</v>
      </c>
      <c r="H923" s="8" t="e">
        <f>VLOOKUP($A923,[1]Intermediate!A:T,10)*[1]Intermediate!Q923/100</f>
        <v>#N/A</v>
      </c>
      <c r="I923" s="8" t="e">
        <f>VLOOKUP($A923,[1]Intermediate!A:T,10)*[1]Intermediate!R923/100</f>
        <v>#N/A</v>
      </c>
      <c r="J923" s="8" t="e">
        <f>VLOOKUP($A923,[1]Intermediate!A:T,10)*[1]Intermediate!S923/100</f>
        <v>#N/A</v>
      </c>
      <c r="K923" t="str">
        <f t="shared" si="56"/>
        <v/>
      </c>
      <c r="L923" s="9" t="e">
        <f>VLOOKUP($A923,[1]Intermediate!A:T,2)</f>
        <v>#N/A</v>
      </c>
      <c r="M923" t="e">
        <f t="shared" si="57"/>
        <v>#N/A</v>
      </c>
      <c r="N923" s="10" t="e">
        <f t="shared" si="58"/>
        <v>#N/A</v>
      </c>
      <c r="O923" s="10" t="e">
        <f t="shared" si="58"/>
        <v>#N/A</v>
      </c>
      <c r="P923" s="10" t="e">
        <f t="shared" si="58"/>
        <v>#N/A</v>
      </c>
      <c r="Q923" s="11" t="e">
        <f t="shared" si="59"/>
        <v>#N/A</v>
      </c>
    </row>
    <row r="924" spans="1:17" ht="15" hidden="1" customHeight="1" x14ac:dyDescent="0.3">
      <c r="A924" s="5">
        <f>[1]Intermediate!A924</f>
        <v>0</v>
      </c>
      <c r="B924" s="6" t="e">
        <f>VLOOKUP($D924,'[1]Counties Systems Crosswalk'!C:E,3)</f>
        <v>#N/A</v>
      </c>
      <c r="C924" s="7" t="e">
        <f>VLOOKUP($A924,[1]Intermediate!A:T,3)</f>
        <v>#N/A</v>
      </c>
      <c r="D924" s="7" t="e">
        <f>VLOOKUP($C924,[1]Claims!A:B,2,FALSE)</f>
        <v>#N/A</v>
      </c>
      <c r="E924" t="e">
        <f>VLOOKUP($D924,'[1]Counties Systems Crosswalk'!C:D,2)</f>
        <v>#N/A</v>
      </c>
      <c r="F924" t="e">
        <f>VLOOKUP($A924,[1]Intermediate!A:T,5)</f>
        <v>#N/A</v>
      </c>
      <c r="G924" s="8" t="e">
        <f>VLOOKUP($A924,[1]Intermediate!A:T,10)</f>
        <v>#N/A</v>
      </c>
      <c r="H924" s="8" t="e">
        <f>VLOOKUP($A924,[1]Intermediate!A:T,10)*[1]Intermediate!Q924/100</f>
        <v>#N/A</v>
      </c>
      <c r="I924" s="8" t="e">
        <f>VLOOKUP($A924,[1]Intermediate!A:T,10)*[1]Intermediate!R924/100</f>
        <v>#N/A</v>
      </c>
      <c r="J924" s="8" t="e">
        <f>VLOOKUP($A924,[1]Intermediate!A:T,10)*[1]Intermediate!S924/100</f>
        <v>#N/A</v>
      </c>
      <c r="K924" t="str">
        <f t="shared" si="56"/>
        <v/>
      </c>
      <c r="L924" s="9" t="e">
        <f>VLOOKUP($A924,[1]Intermediate!A:T,2)</f>
        <v>#N/A</v>
      </c>
      <c r="M924" t="e">
        <f t="shared" si="57"/>
        <v>#N/A</v>
      </c>
      <c r="N924" s="10" t="e">
        <f t="shared" si="58"/>
        <v>#N/A</v>
      </c>
      <c r="O924" s="10" t="e">
        <f t="shared" si="58"/>
        <v>#N/A</v>
      </c>
      <c r="P924" s="10" t="e">
        <f t="shared" si="58"/>
        <v>#N/A</v>
      </c>
      <c r="Q924" s="11" t="e">
        <f t="shared" si="59"/>
        <v>#N/A</v>
      </c>
    </row>
    <row r="925" spans="1:17" ht="15" hidden="1" customHeight="1" x14ac:dyDescent="0.3">
      <c r="A925" s="5">
        <f>[1]Intermediate!A925</f>
        <v>0</v>
      </c>
      <c r="B925" s="6" t="e">
        <f>VLOOKUP($D925,'[1]Counties Systems Crosswalk'!C:E,3)</f>
        <v>#N/A</v>
      </c>
      <c r="C925" s="7" t="e">
        <f>VLOOKUP($A925,[1]Intermediate!A:T,3)</f>
        <v>#N/A</v>
      </c>
      <c r="D925" s="7" t="e">
        <f>VLOOKUP($C925,[1]Claims!A:B,2,FALSE)</f>
        <v>#N/A</v>
      </c>
      <c r="E925" t="e">
        <f>VLOOKUP($D925,'[1]Counties Systems Crosswalk'!C:D,2)</f>
        <v>#N/A</v>
      </c>
      <c r="F925" t="e">
        <f>VLOOKUP($A925,[1]Intermediate!A:T,5)</f>
        <v>#N/A</v>
      </c>
      <c r="G925" s="8" t="e">
        <f>VLOOKUP($A925,[1]Intermediate!A:T,10)</f>
        <v>#N/A</v>
      </c>
      <c r="H925" s="8" t="e">
        <f>VLOOKUP($A925,[1]Intermediate!A:T,10)*[1]Intermediate!Q925/100</f>
        <v>#N/A</v>
      </c>
      <c r="I925" s="8" t="e">
        <f>VLOOKUP($A925,[1]Intermediate!A:T,10)*[1]Intermediate!R925/100</f>
        <v>#N/A</v>
      </c>
      <c r="J925" s="8" t="e">
        <f>VLOOKUP($A925,[1]Intermediate!A:T,10)*[1]Intermediate!S925/100</f>
        <v>#N/A</v>
      </c>
      <c r="K925" t="str">
        <f t="shared" si="56"/>
        <v/>
      </c>
      <c r="L925" s="9" t="e">
        <f>VLOOKUP($A925,[1]Intermediate!A:T,2)</f>
        <v>#N/A</v>
      </c>
      <c r="M925" t="e">
        <f t="shared" si="57"/>
        <v>#N/A</v>
      </c>
      <c r="N925" s="10" t="e">
        <f t="shared" si="58"/>
        <v>#N/A</v>
      </c>
      <c r="O925" s="10" t="e">
        <f t="shared" si="58"/>
        <v>#N/A</v>
      </c>
      <c r="P925" s="10" t="e">
        <f t="shared" si="58"/>
        <v>#N/A</v>
      </c>
      <c r="Q925" s="11" t="e">
        <f t="shared" si="59"/>
        <v>#N/A</v>
      </c>
    </row>
    <row r="926" spans="1:17" ht="15" hidden="1" customHeight="1" x14ac:dyDescent="0.3">
      <c r="A926" s="5">
        <f>[1]Intermediate!A926</f>
        <v>0</v>
      </c>
      <c r="B926" s="6" t="e">
        <f>VLOOKUP($D926,'[1]Counties Systems Crosswalk'!C:E,3)</f>
        <v>#N/A</v>
      </c>
      <c r="C926" s="7" t="e">
        <f>VLOOKUP($A926,[1]Intermediate!A:T,3)</f>
        <v>#N/A</v>
      </c>
      <c r="D926" s="7" t="e">
        <f>VLOOKUP($C926,[1]Claims!A:B,2,FALSE)</f>
        <v>#N/A</v>
      </c>
      <c r="E926" t="e">
        <f>VLOOKUP($D926,'[1]Counties Systems Crosswalk'!C:D,2)</f>
        <v>#N/A</v>
      </c>
      <c r="F926" t="e">
        <f>VLOOKUP($A926,[1]Intermediate!A:T,5)</f>
        <v>#N/A</v>
      </c>
      <c r="G926" s="8" t="e">
        <f>VLOOKUP($A926,[1]Intermediate!A:T,10)</f>
        <v>#N/A</v>
      </c>
      <c r="H926" s="8" t="e">
        <f>VLOOKUP($A926,[1]Intermediate!A:T,10)*[1]Intermediate!Q926/100</f>
        <v>#N/A</v>
      </c>
      <c r="I926" s="8" t="e">
        <f>VLOOKUP($A926,[1]Intermediate!A:T,10)*[1]Intermediate!R926/100</f>
        <v>#N/A</v>
      </c>
      <c r="J926" s="8" t="e">
        <f>VLOOKUP($A926,[1]Intermediate!A:T,10)*[1]Intermediate!S926/100</f>
        <v>#N/A</v>
      </c>
      <c r="K926" t="str">
        <f t="shared" si="56"/>
        <v/>
      </c>
      <c r="L926" s="9" t="e">
        <f>VLOOKUP($A926,[1]Intermediate!A:T,2)</f>
        <v>#N/A</v>
      </c>
      <c r="M926" t="e">
        <f t="shared" si="57"/>
        <v>#N/A</v>
      </c>
      <c r="N926" s="10" t="e">
        <f t="shared" si="58"/>
        <v>#N/A</v>
      </c>
      <c r="O926" s="10" t="e">
        <f t="shared" si="58"/>
        <v>#N/A</v>
      </c>
      <c r="P926" s="10" t="e">
        <f t="shared" si="58"/>
        <v>#N/A</v>
      </c>
      <c r="Q926" s="11" t="e">
        <f t="shared" si="59"/>
        <v>#N/A</v>
      </c>
    </row>
    <row r="927" spans="1:17" ht="15" hidden="1" customHeight="1" x14ac:dyDescent="0.3">
      <c r="A927" s="5">
        <f>[1]Intermediate!A927</f>
        <v>0</v>
      </c>
      <c r="B927" s="6" t="e">
        <f>VLOOKUP($D927,'[1]Counties Systems Crosswalk'!C:E,3)</f>
        <v>#N/A</v>
      </c>
      <c r="C927" s="7" t="e">
        <f>VLOOKUP($A927,[1]Intermediate!A:T,3)</f>
        <v>#N/A</v>
      </c>
      <c r="D927" s="7" t="e">
        <f>VLOOKUP($C927,[1]Claims!A:B,2,FALSE)</f>
        <v>#N/A</v>
      </c>
      <c r="E927" t="e">
        <f>VLOOKUP($D927,'[1]Counties Systems Crosswalk'!C:D,2)</f>
        <v>#N/A</v>
      </c>
      <c r="F927" t="e">
        <f>VLOOKUP($A927,[1]Intermediate!A:T,5)</f>
        <v>#N/A</v>
      </c>
      <c r="G927" s="8" t="e">
        <f>VLOOKUP($A927,[1]Intermediate!A:T,10)</f>
        <v>#N/A</v>
      </c>
      <c r="H927" s="8" t="e">
        <f>VLOOKUP($A927,[1]Intermediate!A:T,10)*[1]Intermediate!Q927/100</f>
        <v>#N/A</v>
      </c>
      <c r="I927" s="8" t="e">
        <f>VLOOKUP($A927,[1]Intermediate!A:T,10)*[1]Intermediate!R927/100</f>
        <v>#N/A</v>
      </c>
      <c r="J927" s="8" t="e">
        <f>VLOOKUP($A927,[1]Intermediate!A:T,10)*[1]Intermediate!S927/100</f>
        <v>#N/A</v>
      </c>
      <c r="K927" t="str">
        <f t="shared" si="56"/>
        <v/>
      </c>
      <c r="L927" s="9" t="e">
        <f>VLOOKUP($A927,[1]Intermediate!A:T,2)</f>
        <v>#N/A</v>
      </c>
      <c r="M927" t="e">
        <f t="shared" si="57"/>
        <v>#N/A</v>
      </c>
      <c r="N927" s="10" t="e">
        <f t="shared" si="58"/>
        <v>#N/A</v>
      </c>
      <c r="O927" s="10" t="e">
        <f t="shared" si="58"/>
        <v>#N/A</v>
      </c>
      <c r="P927" s="10" t="e">
        <f t="shared" si="58"/>
        <v>#N/A</v>
      </c>
      <c r="Q927" s="11" t="e">
        <f t="shared" si="59"/>
        <v>#N/A</v>
      </c>
    </row>
    <row r="928" spans="1:17" ht="15" hidden="1" customHeight="1" x14ac:dyDescent="0.3">
      <c r="A928" s="5">
        <f>[1]Intermediate!A928</f>
        <v>0</v>
      </c>
      <c r="B928" s="6" t="e">
        <f>VLOOKUP($D928,'[1]Counties Systems Crosswalk'!C:E,3)</f>
        <v>#N/A</v>
      </c>
      <c r="C928" s="7" t="e">
        <f>VLOOKUP($A928,[1]Intermediate!A:T,3)</f>
        <v>#N/A</v>
      </c>
      <c r="D928" s="7" t="e">
        <f>VLOOKUP($C928,[1]Claims!A:B,2,FALSE)</f>
        <v>#N/A</v>
      </c>
      <c r="E928" t="e">
        <f>VLOOKUP($D928,'[1]Counties Systems Crosswalk'!C:D,2)</f>
        <v>#N/A</v>
      </c>
      <c r="F928" t="e">
        <f>VLOOKUP($A928,[1]Intermediate!A:T,5)</f>
        <v>#N/A</v>
      </c>
      <c r="G928" s="8" t="e">
        <f>VLOOKUP($A928,[1]Intermediate!A:T,10)</f>
        <v>#N/A</v>
      </c>
      <c r="H928" s="8" t="e">
        <f>VLOOKUP($A928,[1]Intermediate!A:T,10)*[1]Intermediate!Q928/100</f>
        <v>#N/A</v>
      </c>
      <c r="I928" s="8" t="e">
        <f>VLOOKUP($A928,[1]Intermediate!A:T,10)*[1]Intermediate!R928/100</f>
        <v>#N/A</v>
      </c>
      <c r="J928" s="8" t="e">
        <f>VLOOKUP($A928,[1]Intermediate!A:T,10)*[1]Intermediate!S928/100</f>
        <v>#N/A</v>
      </c>
      <c r="K928" t="str">
        <f t="shared" si="56"/>
        <v/>
      </c>
      <c r="L928" s="9" t="e">
        <f>VLOOKUP($A928,[1]Intermediate!A:T,2)</f>
        <v>#N/A</v>
      </c>
      <c r="M928" t="e">
        <f t="shared" si="57"/>
        <v>#N/A</v>
      </c>
      <c r="N928" s="10" t="e">
        <f t="shared" si="58"/>
        <v>#N/A</v>
      </c>
      <c r="O928" s="10" t="e">
        <f t="shared" si="58"/>
        <v>#N/A</v>
      </c>
      <c r="P928" s="10" t="e">
        <f t="shared" si="58"/>
        <v>#N/A</v>
      </c>
      <c r="Q928" s="11" t="e">
        <f t="shared" si="59"/>
        <v>#N/A</v>
      </c>
    </row>
    <row r="929" spans="1:17" ht="15" hidden="1" customHeight="1" x14ac:dyDescent="0.3">
      <c r="A929" s="5">
        <f>[1]Intermediate!A929</f>
        <v>0</v>
      </c>
      <c r="B929" s="6" t="e">
        <f>VLOOKUP($D929,'[1]Counties Systems Crosswalk'!C:E,3)</f>
        <v>#N/A</v>
      </c>
      <c r="C929" s="7" t="e">
        <f>VLOOKUP($A929,[1]Intermediate!A:T,3)</f>
        <v>#N/A</v>
      </c>
      <c r="D929" s="7" t="e">
        <f>VLOOKUP($C929,[1]Claims!A:B,2,FALSE)</f>
        <v>#N/A</v>
      </c>
      <c r="E929" t="e">
        <f>VLOOKUP($D929,'[1]Counties Systems Crosswalk'!C:D,2)</f>
        <v>#N/A</v>
      </c>
      <c r="F929" t="e">
        <f>VLOOKUP($A929,[1]Intermediate!A:T,5)</f>
        <v>#N/A</v>
      </c>
      <c r="G929" s="8" t="e">
        <f>VLOOKUP($A929,[1]Intermediate!A:T,10)</f>
        <v>#N/A</v>
      </c>
      <c r="H929" s="8" t="e">
        <f>VLOOKUP($A929,[1]Intermediate!A:T,10)*[1]Intermediate!Q929/100</f>
        <v>#N/A</v>
      </c>
      <c r="I929" s="8" t="e">
        <f>VLOOKUP($A929,[1]Intermediate!A:T,10)*[1]Intermediate!R929/100</f>
        <v>#N/A</v>
      </c>
      <c r="J929" s="8" t="e">
        <f>VLOOKUP($A929,[1]Intermediate!A:T,10)*[1]Intermediate!S929/100</f>
        <v>#N/A</v>
      </c>
      <c r="K929" t="str">
        <f t="shared" si="56"/>
        <v/>
      </c>
      <c r="L929" s="9" t="e">
        <f>VLOOKUP($A929,[1]Intermediate!A:T,2)</f>
        <v>#N/A</v>
      </c>
      <c r="M929" t="e">
        <f t="shared" si="57"/>
        <v>#N/A</v>
      </c>
      <c r="N929" s="10" t="e">
        <f t="shared" si="58"/>
        <v>#N/A</v>
      </c>
      <c r="O929" s="10" t="e">
        <f t="shared" si="58"/>
        <v>#N/A</v>
      </c>
      <c r="P929" s="10" t="e">
        <f t="shared" si="58"/>
        <v>#N/A</v>
      </c>
      <c r="Q929" s="11" t="e">
        <f t="shared" si="59"/>
        <v>#N/A</v>
      </c>
    </row>
    <row r="930" spans="1:17" ht="15" hidden="1" customHeight="1" x14ac:dyDescent="0.3">
      <c r="A930" s="5">
        <f>[1]Intermediate!A930</f>
        <v>0</v>
      </c>
      <c r="B930" s="6" t="e">
        <f>VLOOKUP($D930,'[1]Counties Systems Crosswalk'!C:E,3)</f>
        <v>#N/A</v>
      </c>
      <c r="C930" s="7" t="e">
        <f>VLOOKUP($A930,[1]Intermediate!A:T,3)</f>
        <v>#N/A</v>
      </c>
      <c r="D930" s="7" t="e">
        <f>VLOOKUP($C930,[1]Claims!A:B,2,FALSE)</f>
        <v>#N/A</v>
      </c>
      <c r="E930" t="e">
        <f>VLOOKUP($D930,'[1]Counties Systems Crosswalk'!C:D,2)</f>
        <v>#N/A</v>
      </c>
      <c r="F930" t="e">
        <f>VLOOKUP($A930,[1]Intermediate!A:T,5)</f>
        <v>#N/A</v>
      </c>
      <c r="G930" s="8" t="e">
        <f>VLOOKUP($A930,[1]Intermediate!A:T,10)</f>
        <v>#N/A</v>
      </c>
      <c r="H930" s="8" t="e">
        <f>VLOOKUP($A930,[1]Intermediate!A:T,10)*[1]Intermediate!Q930/100</f>
        <v>#N/A</v>
      </c>
      <c r="I930" s="8" t="e">
        <f>VLOOKUP($A930,[1]Intermediate!A:T,10)*[1]Intermediate!R930/100</f>
        <v>#N/A</v>
      </c>
      <c r="J930" s="8" t="e">
        <f>VLOOKUP($A930,[1]Intermediate!A:T,10)*[1]Intermediate!S930/100</f>
        <v>#N/A</v>
      </c>
      <c r="K930" t="str">
        <f t="shared" si="56"/>
        <v/>
      </c>
      <c r="L930" s="9" t="e">
        <f>VLOOKUP($A930,[1]Intermediate!A:T,2)</f>
        <v>#N/A</v>
      </c>
      <c r="M930" t="e">
        <f t="shared" si="57"/>
        <v>#N/A</v>
      </c>
      <c r="N930" s="10" t="e">
        <f t="shared" si="58"/>
        <v>#N/A</v>
      </c>
      <c r="O930" s="10" t="e">
        <f t="shared" si="58"/>
        <v>#N/A</v>
      </c>
      <c r="P930" s="10" t="e">
        <f t="shared" si="58"/>
        <v>#N/A</v>
      </c>
      <c r="Q930" s="11" t="e">
        <f t="shared" si="59"/>
        <v>#N/A</v>
      </c>
    </row>
    <row r="931" spans="1:17" ht="15" hidden="1" customHeight="1" x14ac:dyDescent="0.3">
      <c r="A931" s="5">
        <f>[1]Intermediate!A931</f>
        <v>0</v>
      </c>
      <c r="B931" s="6" t="e">
        <f>VLOOKUP($D931,'[1]Counties Systems Crosswalk'!C:E,3)</f>
        <v>#N/A</v>
      </c>
      <c r="C931" s="7" t="e">
        <f>VLOOKUP($A931,[1]Intermediate!A:T,3)</f>
        <v>#N/A</v>
      </c>
      <c r="D931" s="7" t="e">
        <f>VLOOKUP($C931,[1]Claims!A:B,2,FALSE)</f>
        <v>#N/A</v>
      </c>
      <c r="E931" t="e">
        <f>VLOOKUP($D931,'[1]Counties Systems Crosswalk'!C:D,2)</f>
        <v>#N/A</v>
      </c>
      <c r="F931" t="e">
        <f>VLOOKUP($A931,[1]Intermediate!A:T,5)</f>
        <v>#N/A</v>
      </c>
      <c r="G931" s="8" t="e">
        <f>VLOOKUP($A931,[1]Intermediate!A:T,10)</f>
        <v>#N/A</v>
      </c>
      <c r="H931" s="8" t="e">
        <f>VLOOKUP($A931,[1]Intermediate!A:T,10)*[1]Intermediate!Q931/100</f>
        <v>#N/A</v>
      </c>
      <c r="I931" s="8" t="e">
        <f>VLOOKUP($A931,[1]Intermediate!A:T,10)*[1]Intermediate!R931/100</f>
        <v>#N/A</v>
      </c>
      <c r="J931" s="8" t="e">
        <f>VLOOKUP($A931,[1]Intermediate!A:T,10)*[1]Intermediate!S931/100</f>
        <v>#N/A</v>
      </c>
      <c r="K931" t="str">
        <f t="shared" si="56"/>
        <v/>
      </c>
      <c r="L931" s="9" t="e">
        <f>VLOOKUP($A931,[1]Intermediate!A:T,2)</f>
        <v>#N/A</v>
      </c>
      <c r="M931" t="e">
        <f t="shared" si="57"/>
        <v>#N/A</v>
      </c>
      <c r="N931" s="10" t="e">
        <f t="shared" si="58"/>
        <v>#N/A</v>
      </c>
      <c r="O931" s="10" t="e">
        <f t="shared" si="58"/>
        <v>#N/A</v>
      </c>
      <c r="P931" s="10" t="e">
        <f t="shared" si="58"/>
        <v>#N/A</v>
      </c>
      <c r="Q931" s="11" t="e">
        <f t="shared" si="59"/>
        <v>#N/A</v>
      </c>
    </row>
    <row r="932" spans="1:17" ht="15" hidden="1" customHeight="1" x14ac:dyDescent="0.3">
      <c r="A932" s="5">
        <f>[1]Intermediate!A932</f>
        <v>0</v>
      </c>
      <c r="B932" s="6" t="e">
        <f>VLOOKUP($D932,'[1]Counties Systems Crosswalk'!C:E,3)</f>
        <v>#N/A</v>
      </c>
      <c r="C932" s="7" t="e">
        <f>VLOOKUP($A932,[1]Intermediate!A:T,3)</f>
        <v>#N/A</v>
      </c>
      <c r="D932" s="7" t="e">
        <f>VLOOKUP($C932,[1]Claims!A:B,2,FALSE)</f>
        <v>#N/A</v>
      </c>
      <c r="E932" t="e">
        <f>VLOOKUP($D932,'[1]Counties Systems Crosswalk'!C:D,2)</f>
        <v>#N/A</v>
      </c>
      <c r="F932" t="e">
        <f>VLOOKUP($A932,[1]Intermediate!A:T,5)</f>
        <v>#N/A</v>
      </c>
      <c r="G932" s="8" t="e">
        <f>VLOOKUP($A932,[1]Intermediate!A:T,10)</f>
        <v>#N/A</v>
      </c>
      <c r="H932" s="8" t="e">
        <f>VLOOKUP($A932,[1]Intermediate!A:T,10)*[1]Intermediate!Q932/100</f>
        <v>#N/A</v>
      </c>
      <c r="I932" s="8" t="e">
        <f>VLOOKUP($A932,[1]Intermediate!A:T,10)*[1]Intermediate!R932/100</f>
        <v>#N/A</v>
      </c>
      <c r="J932" s="8" t="e">
        <f>VLOOKUP($A932,[1]Intermediate!A:T,10)*[1]Intermediate!S932/100</f>
        <v>#N/A</v>
      </c>
      <c r="K932" t="str">
        <f t="shared" si="56"/>
        <v/>
      </c>
      <c r="L932" s="9" t="e">
        <f>VLOOKUP($A932,[1]Intermediate!A:T,2)</f>
        <v>#N/A</v>
      </c>
      <c r="M932" t="e">
        <f t="shared" si="57"/>
        <v>#N/A</v>
      </c>
      <c r="N932" s="10" t="e">
        <f t="shared" si="58"/>
        <v>#N/A</v>
      </c>
      <c r="O932" s="10" t="e">
        <f t="shared" si="58"/>
        <v>#N/A</v>
      </c>
      <c r="P932" s="10" t="e">
        <f t="shared" si="58"/>
        <v>#N/A</v>
      </c>
      <c r="Q932" s="11" t="e">
        <f t="shared" si="59"/>
        <v>#N/A</v>
      </c>
    </row>
    <row r="933" spans="1:17" ht="15" hidden="1" customHeight="1" x14ac:dyDescent="0.3">
      <c r="A933" s="5">
        <f>[1]Intermediate!A933</f>
        <v>0</v>
      </c>
      <c r="B933" s="6" t="e">
        <f>VLOOKUP($D933,'[1]Counties Systems Crosswalk'!C:E,3)</f>
        <v>#N/A</v>
      </c>
      <c r="C933" s="7" t="e">
        <f>VLOOKUP($A933,[1]Intermediate!A:T,3)</f>
        <v>#N/A</v>
      </c>
      <c r="D933" s="7" t="e">
        <f>VLOOKUP($C933,[1]Claims!A:B,2,FALSE)</f>
        <v>#N/A</v>
      </c>
      <c r="E933" t="e">
        <f>VLOOKUP($D933,'[1]Counties Systems Crosswalk'!C:D,2)</f>
        <v>#N/A</v>
      </c>
      <c r="F933" t="e">
        <f>VLOOKUP($A933,[1]Intermediate!A:T,5)</f>
        <v>#N/A</v>
      </c>
      <c r="G933" s="8" t="e">
        <f>VLOOKUP($A933,[1]Intermediate!A:T,10)</f>
        <v>#N/A</v>
      </c>
      <c r="H933" s="8" t="e">
        <f>VLOOKUP($A933,[1]Intermediate!A:T,10)*[1]Intermediate!Q933/100</f>
        <v>#N/A</v>
      </c>
      <c r="I933" s="8" t="e">
        <f>VLOOKUP($A933,[1]Intermediate!A:T,10)*[1]Intermediate!R933/100</f>
        <v>#N/A</v>
      </c>
      <c r="J933" s="8" t="e">
        <f>VLOOKUP($A933,[1]Intermediate!A:T,10)*[1]Intermediate!S933/100</f>
        <v>#N/A</v>
      </c>
      <c r="K933" t="str">
        <f t="shared" si="56"/>
        <v/>
      </c>
      <c r="L933" s="9" t="e">
        <f>VLOOKUP($A933,[1]Intermediate!A:T,2)</f>
        <v>#N/A</v>
      </c>
      <c r="M933" t="e">
        <f t="shared" si="57"/>
        <v>#N/A</v>
      </c>
      <c r="N933" s="10" t="e">
        <f t="shared" si="58"/>
        <v>#N/A</v>
      </c>
      <c r="O933" s="10" t="e">
        <f t="shared" si="58"/>
        <v>#N/A</v>
      </c>
      <c r="P933" s="10" t="e">
        <f t="shared" si="58"/>
        <v>#N/A</v>
      </c>
      <c r="Q933" s="11" t="e">
        <f t="shared" si="59"/>
        <v>#N/A</v>
      </c>
    </row>
    <row r="934" spans="1:17" ht="15" hidden="1" customHeight="1" x14ac:dyDescent="0.3">
      <c r="A934" s="5">
        <f>[1]Intermediate!A934</f>
        <v>0</v>
      </c>
      <c r="B934" s="6" t="e">
        <f>VLOOKUP($D934,'[1]Counties Systems Crosswalk'!C:E,3)</f>
        <v>#N/A</v>
      </c>
      <c r="C934" s="7" t="e">
        <f>VLOOKUP($A934,[1]Intermediate!A:T,3)</f>
        <v>#N/A</v>
      </c>
      <c r="D934" s="7" t="e">
        <f>VLOOKUP($C934,[1]Claims!A:B,2,FALSE)</f>
        <v>#N/A</v>
      </c>
      <c r="E934" t="e">
        <f>VLOOKUP($D934,'[1]Counties Systems Crosswalk'!C:D,2)</f>
        <v>#N/A</v>
      </c>
      <c r="F934" t="e">
        <f>VLOOKUP($A934,[1]Intermediate!A:T,5)</f>
        <v>#N/A</v>
      </c>
      <c r="G934" s="8" t="e">
        <f>VLOOKUP($A934,[1]Intermediate!A:T,10)</f>
        <v>#N/A</v>
      </c>
      <c r="H934" s="8" t="e">
        <f>VLOOKUP($A934,[1]Intermediate!A:T,10)*[1]Intermediate!Q934/100</f>
        <v>#N/A</v>
      </c>
      <c r="I934" s="8" t="e">
        <f>VLOOKUP($A934,[1]Intermediate!A:T,10)*[1]Intermediate!R934/100</f>
        <v>#N/A</v>
      </c>
      <c r="J934" s="8" t="e">
        <f>VLOOKUP($A934,[1]Intermediate!A:T,10)*[1]Intermediate!S934/100</f>
        <v>#N/A</v>
      </c>
      <c r="K934" t="str">
        <f t="shared" si="56"/>
        <v/>
      </c>
      <c r="L934" s="9" t="e">
        <f>VLOOKUP($A934,[1]Intermediate!A:T,2)</f>
        <v>#N/A</v>
      </c>
      <c r="M934" t="e">
        <f t="shared" si="57"/>
        <v>#N/A</v>
      </c>
      <c r="N934" s="10" t="e">
        <f t="shared" si="58"/>
        <v>#N/A</v>
      </c>
      <c r="O934" s="10" t="e">
        <f t="shared" si="58"/>
        <v>#N/A</v>
      </c>
      <c r="P934" s="10" t="e">
        <f t="shared" si="58"/>
        <v>#N/A</v>
      </c>
      <c r="Q934" s="11" t="e">
        <f t="shared" si="59"/>
        <v>#N/A</v>
      </c>
    </row>
    <row r="935" spans="1:17" ht="15" hidden="1" customHeight="1" x14ac:dyDescent="0.3">
      <c r="A935" s="5">
        <f>[1]Intermediate!A935</f>
        <v>0</v>
      </c>
      <c r="B935" s="6" t="e">
        <f>VLOOKUP($D935,'[1]Counties Systems Crosswalk'!C:E,3)</f>
        <v>#N/A</v>
      </c>
      <c r="C935" s="7" t="e">
        <f>VLOOKUP($A935,[1]Intermediate!A:T,3)</f>
        <v>#N/A</v>
      </c>
      <c r="D935" s="7" t="e">
        <f>VLOOKUP($C935,[1]Claims!A:B,2,FALSE)</f>
        <v>#N/A</v>
      </c>
      <c r="E935" t="e">
        <f>VLOOKUP($D935,'[1]Counties Systems Crosswalk'!C:D,2)</f>
        <v>#N/A</v>
      </c>
      <c r="F935" t="e">
        <f>VLOOKUP($A935,[1]Intermediate!A:T,5)</f>
        <v>#N/A</v>
      </c>
      <c r="G935" s="8" t="e">
        <f>VLOOKUP($A935,[1]Intermediate!A:T,10)</f>
        <v>#N/A</v>
      </c>
      <c r="H935" s="8" t="e">
        <f>VLOOKUP($A935,[1]Intermediate!A:T,10)*[1]Intermediate!Q935/100</f>
        <v>#N/A</v>
      </c>
      <c r="I935" s="8" t="e">
        <f>VLOOKUP($A935,[1]Intermediate!A:T,10)*[1]Intermediate!R935/100</f>
        <v>#N/A</v>
      </c>
      <c r="J935" s="8" t="e">
        <f>VLOOKUP($A935,[1]Intermediate!A:T,10)*[1]Intermediate!S935/100</f>
        <v>#N/A</v>
      </c>
      <c r="K935" t="str">
        <f t="shared" si="56"/>
        <v/>
      </c>
      <c r="L935" s="9" t="e">
        <f>VLOOKUP($A935,[1]Intermediate!A:T,2)</f>
        <v>#N/A</v>
      </c>
      <c r="M935" t="e">
        <f t="shared" si="57"/>
        <v>#N/A</v>
      </c>
      <c r="N935" s="10" t="e">
        <f t="shared" si="58"/>
        <v>#N/A</v>
      </c>
      <c r="O935" s="10" t="e">
        <f t="shared" si="58"/>
        <v>#N/A</v>
      </c>
      <c r="P935" s="10" t="e">
        <f t="shared" si="58"/>
        <v>#N/A</v>
      </c>
      <c r="Q935" s="11" t="e">
        <f t="shared" si="59"/>
        <v>#N/A</v>
      </c>
    </row>
    <row r="936" spans="1:17" ht="15" hidden="1" customHeight="1" x14ac:dyDescent="0.3">
      <c r="A936" s="5">
        <f>[1]Intermediate!A936</f>
        <v>0</v>
      </c>
      <c r="B936" s="6" t="e">
        <f>VLOOKUP($D936,'[1]Counties Systems Crosswalk'!C:E,3)</f>
        <v>#N/A</v>
      </c>
      <c r="C936" s="7" t="e">
        <f>VLOOKUP($A936,[1]Intermediate!A:T,3)</f>
        <v>#N/A</v>
      </c>
      <c r="D936" s="7" t="e">
        <f>VLOOKUP($C936,[1]Claims!A:B,2,FALSE)</f>
        <v>#N/A</v>
      </c>
      <c r="E936" t="e">
        <f>VLOOKUP($D936,'[1]Counties Systems Crosswalk'!C:D,2)</f>
        <v>#N/A</v>
      </c>
      <c r="F936" t="e">
        <f>VLOOKUP($A936,[1]Intermediate!A:T,5)</f>
        <v>#N/A</v>
      </c>
      <c r="G936" s="8" t="e">
        <f>VLOOKUP($A936,[1]Intermediate!A:T,10)</f>
        <v>#N/A</v>
      </c>
      <c r="H936" s="8" t="e">
        <f>VLOOKUP($A936,[1]Intermediate!A:T,10)*[1]Intermediate!Q936/100</f>
        <v>#N/A</v>
      </c>
      <c r="I936" s="8" t="e">
        <f>VLOOKUP($A936,[1]Intermediate!A:T,10)*[1]Intermediate!R936/100</f>
        <v>#N/A</v>
      </c>
      <c r="J936" s="8" t="e">
        <f>VLOOKUP($A936,[1]Intermediate!A:T,10)*[1]Intermediate!S936/100</f>
        <v>#N/A</v>
      </c>
      <c r="K936" t="str">
        <f t="shared" si="56"/>
        <v/>
      </c>
      <c r="L936" s="9" t="e">
        <f>VLOOKUP($A936,[1]Intermediate!A:T,2)</f>
        <v>#N/A</v>
      </c>
      <c r="M936" t="e">
        <f t="shared" si="57"/>
        <v>#N/A</v>
      </c>
      <c r="N936" s="10" t="e">
        <f t="shared" si="58"/>
        <v>#N/A</v>
      </c>
      <c r="O936" s="10" t="e">
        <f t="shared" si="58"/>
        <v>#N/A</v>
      </c>
      <c r="P936" s="10" t="e">
        <f t="shared" si="58"/>
        <v>#N/A</v>
      </c>
      <c r="Q936" s="11" t="e">
        <f t="shared" si="59"/>
        <v>#N/A</v>
      </c>
    </row>
    <row r="937" spans="1:17" ht="15" hidden="1" customHeight="1" x14ac:dyDescent="0.3">
      <c r="A937" s="5">
        <f>[1]Intermediate!A937</f>
        <v>0</v>
      </c>
      <c r="B937" s="6" t="e">
        <f>VLOOKUP($D937,'[1]Counties Systems Crosswalk'!C:E,3)</f>
        <v>#N/A</v>
      </c>
      <c r="C937" s="7" t="e">
        <f>VLOOKUP($A937,[1]Intermediate!A:T,3)</f>
        <v>#N/A</v>
      </c>
      <c r="D937" s="7" t="e">
        <f>VLOOKUP($C937,[1]Claims!A:B,2,FALSE)</f>
        <v>#N/A</v>
      </c>
      <c r="E937" t="e">
        <f>VLOOKUP($D937,'[1]Counties Systems Crosswalk'!C:D,2)</f>
        <v>#N/A</v>
      </c>
      <c r="F937" t="e">
        <f>VLOOKUP($A937,[1]Intermediate!A:T,5)</f>
        <v>#N/A</v>
      </c>
      <c r="G937" s="8" t="e">
        <f>VLOOKUP($A937,[1]Intermediate!A:T,10)</f>
        <v>#N/A</v>
      </c>
      <c r="H937" s="8" t="e">
        <f>VLOOKUP($A937,[1]Intermediate!A:T,10)*[1]Intermediate!Q937/100</f>
        <v>#N/A</v>
      </c>
      <c r="I937" s="8" t="e">
        <f>VLOOKUP($A937,[1]Intermediate!A:T,10)*[1]Intermediate!R937/100</f>
        <v>#N/A</v>
      </c>
      <c r="J937" s="8" t="e">
        <f>VLOOKUP($A937,[1]Intermediate!A:T,10)*[1]Intermediate!S937/100</f>
        <v>#N/A</v>
      </c>
      <c r="K937" t="str">
        <f t="shared" si="56"/>
        <v/>
      </c>
      <c r="L937" s="9" t="e">
        <f>VLOOKUP($A937,[1]Intermediate!A:T,2)</f>
        <v>#N/A</v>
      </c>
      <c r="M937" t="e">
        <f t="shared" si="57"/>
        <v>#N/A</v>
      </c>
      <c r="N937" s="10" t="e">
        <f t="shared" si="58"/>
        <v>#N/A</v>
      </c>
      <c r="O937" s="10" t="e">
        <f t="shared" si="58"/>
        <v>#N/A</v>
      </c>
      <c r="P937" s="10" t="e">
        <f t="shared" si="58"/>
        <v>#N/A</v>
      </c>
      <c r="Q937" s="11" t="e">
        <f t="shared" si="59"/>
        <v>#N/A</v>
      </c>
    </row>
    <row r="938" spans="1:17" ht="15" hidden="1" customHeight="1" x14ac:dyDescent="0.3">
      <c r="A938" s="5">
        <f>[1]Intermediate!A938</f>
        <v>0</v>
      </c>
      <c r="B938" s="6" t="e">
        <f>VLOOKUP($D938,'[1]Counties Systems Crosswalk'!C:E,3)</f>
        <v>#N/A</v>
      </c>
      <c r="C938" s="7" t="e">
        <f>VLOOKUP($A938,[1]Intermediate!A:T,3)</f>
        <v>#N/A</v>
      </c>
      <c r="D938" s="7" t="e">
        <f>VLOOKUP($C938,[1]Claims!A:B,2,FALSE)</f>
        <v>#N/A</v>
      </c>
      <c r="E938" t="e">
        <f>VLOOKUP($D938,'[1]Counties Systems Crosswalk'!C:D,2)</f>
        <v>#N/A</v>
      </c>
      <c r="F938" t="e">
        <f>VLOOKUP($A938,[1]Intermediate!A:T,5)</f>
        <v>#N/A</v>
      </c>
      <c r="G938" s="8" t="e">
        <f>VLOOKUP($A938,[1]Intermediate!A:T,10)</f>
        <v>#N/A</v>
      </c>
      <c r="H938" s="8" t="e">
        <f>VLOOKUP($A938,[1]Intermediate!A:T,10)*[1]Intermediate!Q938/100</f>
        <v>#N/A</v>
      </c>
      <c r="I938" s="8" t="e">
        <f>VLOOKUP($A938,[1]Intermediate!A:T,10)*[1]Intermediate!R938/100</f>
        <v>#N/A</v>
      </c>
      <c r="J938" s="8" t="e">
        <f>VLOOKUP($A938,[1]Intermediate!A:T,10)*[1]Intermediate!S938/100</f>
        <v>#N/A</v>
      </c>
      <c r="K938" t="str">
        <f t="shared" si="56"/>
        <v/>
      </c>
      <c r="L938" s="9" t="e">
        <f>VLOOKUP($A938,[1]Intermediate!A:T,2)</f>
        <v>#N/A</v>
      </c>
      <c r="M938" t="e">
        <f t="shared" si="57"/>
        <v>#N/A</v>
      </c>
      <c r="N938" s="10" t="e">
        <f t="shared" si="58"/>
        <v>#N/A</v>
      </c>
      <c r="O938" s="10" t="e">
        <f t="shared" si="58"/>
        <v>#N/A</v>
      </c>
      <c r="P938" s="10" t="e">
        <f t="shared" si="58"/>
        <v>#N/A</v>
      </c>
      <c r="Q938" s="11" t="e">
        <f t="shared" si="59"/>
        <v>#N/A</v>
      </c>
    </row>
    <row r="939" spans="1:17" ht="15" hidden="1" customHeight="1" x14ac:dyDescent="0.3">
      <c r="A939" s="5">
        <f>[1]Intermediate!A939</f>
        <v>0</v>
      </c>
      <c r="B939" s="6" t="e">
        <f>VLOOKUP($D939,'[1]Counties Systems Crosswalk'!C:E,3)</f>
        <v>#N/A</v>
      </c>
      <c r="C939" s="7" t="e">
        <f>VLOOKUP($A939,[1]Intermediate!A:T,3)</f>
        <v>#N/A</v>
      </c>
      <c r="D939" s="7" t="e">
        <f>VLOOKUP($C939,[1]Claims!A:B,2,FALSE)</f>
        <v>#N/A</v>
      </c>
      <c r="E939" t="e">
        <f>VLOOKUP($D939,'[1]Counties Systems Crosswalk'!C:D,2)</f>
        <v>#N/A</v>
      </c>
      <c r="F939" t="e">
        <f>VLOOKUP($A939,[1]Intermediate!A:T,5)</f>
        <v>#N/A</v>
      </c>
      <c r="G939" s="8" t="e">
        <f>VLOOKUP($A939,[1]Intermediate!A:T,10)</f>
        <v>#N/A</v>
      </c>
      <c r="H939" s="8" t="e">
        <f>VLOOKUP($A939,[1]Intermediate!A:T,10)*[1]Intermediate!Q939/100</f>
        <v>#N/A</v>
      </c>
      <c r="I939" s="8" t="e">
        <f>VLOOKUP($A939,[1]Intermediate!A:T,10)*[1]Intermediate!R939/100</f>
        <v>#N/A</v>
      </c>
      <c r="J939" s="8" t="e">
        <f>VLOOKUP($A939,[1]Intermediate!A:T,10)*[1]Intermediate!S939/100</f>
        <v>#N/A</v>
      </c>
      <c r="K939" t="str">
        <f t="shared" si="56"/>
        <v/>
      </c>
      <c r="L939" s="9" t="e">
        <f>VLOOKUP($A939,[1]Intermediate!A:T,2)</f>
        <v>#N/A</v>
      </c>
      <c r="M939" t="e">
        <f t="shared" si="57"/>
        <v>#N/A</v>
      </c>
      <c r="N939" s="10" t="e">
        <f t="shared" si="58"/>
        <v>#N/A</v>
      </c>
      <c r="O939" s="10" t="e">
        <f t="shared" si="58"/>
        <v>#N/A</v>
      </c>
      <c r="P939" s="10" t="e">
        <f t="shared" si="58"/>
        <v>#N/A</v>
      </c>
      <c r="Q939" s="11" t="e">
        <f t="shared" si="59"/>
        <v>#N/A</v>
      </c>
    </row>
    <row r="940" spans="1:17" ht="15" hidden="1" customHeight="1" x14ac:dyDescent="0.3">
      <c r="A940" s="5">
        <f>[1]Intermediate!A940</f>
        <v>0</v>
      </c>
      <c r="B940" s="6" t="e">
        <f>VLOOKUP($D940,'[1]Counties Systems Crosswalk'!C:E,3)</f>
        <v>#N/A</v>
      </c>
      <c r="C940" s="7" t="e">
        <f>VLOOKUP($A940,[1]Intermediate!A:T,3)</f>
        <v>#N/A</v>
      </c>
      <c r="D940" s="7" t="e">
        <f>VLOOKUP($C940,[1]Claims!A:B,2,FALSE)</f>
        <v>#N/A</v>
      </c>
      <c r="E940" t="e">
        <f>VLOOKUP($D940,'[1]Counties Systems Crosswalk'!C:D,2)</f>
        <v>#N/A</v>
      </c>
      <c r="F940" t="e">
        <f>VLOOKUP($A940,[1]Intermediate!A:T,5)</f>
        <v>#N/A</v>
      </c>
      <c r="G940" s="8" t="e">
        <f>VLOOKUP($A940,[1]Intermediate!A:T,10)</f>
        <v>#N/A</v>
      </c>
      <c r="H940" s="8" t="e">
        <f>VLOOKUP($A940,[1]Intermediate!A:T,10)*[1]Intermediate!Q940/100</f>
        <v>#N/A</v>
      </c>
      <c r="I940" s="8" t="e">
        <f>VLOOKUP($A940,[1]Intermediate!A:T,10)*[1]Intermediate!R940/100</f>
        <v>#N/A</v>
      </c>
      <c r="J940" s="8" t="e">
        <f>VLOOKUP($A940,[1]Intermediate!A:T,10)*[1]Intermediate!S940/100</f>
        <v>#N/A</v>
      </c>
      <c r="K940" t="str">
        <f t="shared" si="56"/>
        <v/>
      </c>
      <c r="L940" s="9" t="e">
        <f>VLOOKUP($A940,[1]Intermediate!A:T,2)</f>
        <v>#N/A</v>
      </c>
      <c r="M940" t="e">
        <f t="shared" si="57"/>
        <v>#N/A</v>
      </c>
      <c r="N940" s="10" t="e">
        <f t="shared" si="58"/>
        <v>#N/A</v>
      </c>
      <c r="O940" s="10" t="e">
        <f t="shared" si="58"/>
        <v>#N/A</v>
      </c>
      <c r="P940" s="10" t="e">
        <f t="shared" si="58"/>
        <v>#N/A</v>
      </c>
      <c r="Q940" s="11" t="e">
        <f t="shared" si="59"/>
        <v>#N/A</v>
      </c>
    </row>
    <row r="941" spans="1:17" ht="15" hidden="1" customHeight="1" x14ac:dyDescent="0.3">
      <c r="A941" s="5">
        <f>[1]Intermediate!A941</f>
        <v>0</v>
      </c>
      <c r="B941" s="6" t="e">
        <f>VLOOKUP($D941,'[1]Counties Systems Crosswalk'!C:E,3)</f>
        <v>#N/A</v>
      </c>
      <c r="C941" s="7" t="e">
        <f>VLOOKUP($A941,[1]Intermediate!A:T,3)</f>
        <v>#N/A</v>
      </c>
      <c r="D941" s="7" t="e">
        <f>VLOOKUP($C941,[1]Claims!A:B,2,FALSE)</f>
        <v>#N/A</v>
      </c>
      <c r="E941" t="e">
        <f>VLOOKUP($D941,'[1]Counties Systems Crosswalk'!C:D,2)</f>
        <v>#N/A</v>
      </c>
      <c r="F941" t="e">
        <f>VLOOKUP($A941,[1]Intermediate!A:T,5)</f>
        <v>#N/A</v>
      </c>
      <c r="G941" s="8" t="e">
        <f>VLOOKUP($A941,[1]Intermediate!A:T,10)</f>
        <v>#N/A</v>
      </c>
      <c r="H941" s="8" t="e">
        <f>VLOOKUP($A941,[1]Intermediate!A:T,10)*[1]Intermediate!Q941/100</f>
        <v>#N/A</v>
      </c>
      <c r="I941" s="8" t="e">
        <f>VLOOKUP($A941,[1]Intermediate!A:T,10)*[1]Intermediate!R941/100</f>
        <v>#N/A</v>
      </c>
      <c r="J941" s="8" t="e">
        <f>VLOOKUP($A941,[1]Intermediate!A:T,10)*[1]Intermediate!S941/100</f>
        <v>#N/A</v>
      </c>
      <c r="K941" t="str">
        <f t="shared" si="56"/>
        <v/>
      </c>
      <c r="L941" s="9" t="e">
        <f>VLOOKUP($A941,[1]Intermediate!A:T,2)</f>
        <v>#N/A</v>
      </c>
      <c r="M941" t="e">
        <f t="shared" si="57"/>
        <v>#N/A</v>
      </c>
      <c r="N941" s="10" t="e">
        <f t="shared" si="58"/>
        <v>#N/A</v>
      </c>
      <c r="O941" s="10" t="e">
        <f t="shared" si="58"/>
        <v>#N/A</v>
      </c>
      <c r="P941" s="10" t="e">
        <f t="shared" si="58"/>
        <v>#N/A</v>
      </c>
      <c r="Q941" s="11" t="e">
        <f t="shared" si="59"/>
        <v>#N/A</v>
      </c>
    </row>
    <row r="942" spans="1:17" ht="15" hidden="1" customHeight="1" x14ac:dyDescent="0.3">
      <c r="A942" s="5">
        <f>[1]Intermediate!A942</f>
        <v>0</v>
      </c>
      <c r="B942" s="6" t="e">
        <f>VLOOKUP($D942,'[1]Counties Systems Crosswalk'!C:E,3)</f>
        <v>#N/A</v>
      </c>
      <c r="C942" s="7" t="e">
        <f>VLOOKUP($A942,[1]Intermediate!A:T,3)</f>
        <v>#N/A</v>
      </c>
      <c r="D942" s="7" t="e">
        <f>VLOOKUP($C942,[1]Claims!A:B,2,FALSE)</f>
        <v>#N/A</v>
      </c>
      <c r="E942" t="e">
        <f>VLOOKUP($D942,'[1]Counties Systems Crosswalk'!C:D,2)</f>
        <v>#N/A</v>
      </c>
      <c r="F942" t="e">
        <f>VLOOKUP($A942,[1]Intermediate!A:T,5)</f>
        <v>#N/A</v>
      </c>
      <c r="G942" s="8" t="e">
        <f>VLOOKUP($A942,[1]Intermediate!A:T,10)</f>
        <v>#N/A</v>
      </c>
      <c r="H942" s="8" t="e">
        <f>VLOOKUP($A942,[1]Intermediate!A:T,10)*[1]Intermediate!Q942/100</f>
        <v>#N/A</v>
      </c>
      <c r="I942" s="8" t="e">
        <f>VLOOKUP($A942,[1]Intermediate!A:T,10)*[1]Intermediate!R942/100</f>
        <v>#N/A</v>
      </c>
      <c r="J942" s="8" t="e">
        <f>VLOOKUP($A942,[1]Intermediate!A:T,10)*[1]Intermediate!S942/100</f>
        <v>#N/A</v>
      </c>
      <c r="K942" t="str">
        <f t="shared" si="56"/>
        <v/>
      </c>
      <c r="L942" s="9" t="e">
        <f>VLOOKUP($A942,[1]Intermediate!A:T,2)</f>
        <v>#N/A</v>
      </c>
      <c r="M942" t="e">
        <f t="shared" si="57"/>
        <v>#N/A</v>
      </c>
      <c r="N942" s="10" t="e">
        <f t="shared" si="58"/>
        <v>#N/A</v>
      </c>
      <c r="O942" s="10" t="e">
        <f t="shared" si="58"/>
        <v>#N/A</v>
      </c>
      <c r="P942" s="10" t="e">
        <f t="shared" si="58"/>
        <v>#N/A</v>
      </c>
      <c r="Q942" s="11" t="e">
        <f t="shared" si="59"/>
        <v>#N/A</v>
      </c>
    </row>
    <row r="943" spans="1:17" ht="15" hidden="1" customHeight="1" x14ac:dyDescent="0.3">
      <c r="A943" s="5">
        <f>[1]Intermediate!A943</f>
        <v>0</v>
      </c>
      <c r="B943" s="6" t="e">
        <f>VLOOKUP($D943,'[1]Counties Systems Crosswalk'!C:E,3)</f>
        <v>#N/A</v>
      </c>
      <c r="C943" s="7" t="e">
        <f>VLOOKUP($A943,[1]Intermediate!A:T,3)</f>
        <v>#N/A</v>
      </c>
      <c r="D943" s="7" t="e">
        <f>VLOOKUP($C943,[1]Claims!A:B,2,FALSE)</f>
        <v>#N/A</v>
      </c>
      <c r="E943" t="e">
        <f>VLOOKUP($D943,'[1]Counties Systems Crosswalk'!C:D,2)</f>
        <v>#N/A</v>
      </c>
      <c r="F943" t="e">
        <f>VLOOKUP($A943,[1]Intermediate!A:T,5)</f>
        <v>#N/A</v>
      </c>
      <c r="G943" s="8" t="e">
        <f>VLOOKUP($A943,[1]Intermediate!A:T,10)</f>
        <v>#N/A</v>
      </c>
      <c r="H943" s="8" t="e">
        <f>VLOOKUP($A943,[1]Intermediate!A:T,10)*[1]Intermediate!Q943/100</f>
        <v>#N/A</v>
      </c>
      <c r="I943" s="8" t="e">
        <f>VLOOKUP($A943,[1]Intermediate!A:T,10)*[1]Intermediate!R943/100</f>
        <v>#N/A</v>
      </c>
      <c r="J943" s="8" t="e">
        <f>VLOOKUP($A943,[1]Intermediate!A:T,10)*[1]Intermediate!S943/100</f>
        <v>#N/A</v>
      </c>
      <c r="K943" t="str">
        <f t="shared" si="56"/>
        <v/>
      </c>
      <c r="L943" s="9" t="e">
        <f>VLOOKUP($A943,[1]Intermediate!A:T,2)</f>
        <v>#N/A</v>
      </c>
      <c r="M943" t="e">
        <f t="shared" si="57"/>
        <v>#N/A</v>
      </c>
      <c r="N943" s="10" t="e">
        <f t="shared" si="58"/>
        <v>#N/A</v>
      </c>
      <c r="O943" s="10" t="e">
        <f t="shared" si="58"/>
        <v>#N/A</v>
      </c>
      <c r="P943" s="10" t="e">
        <f t="shared" si="58"/>
        <v>#N/A</v>
      </c>
      <c r="Q943" s="11" t="e">
        <f t="shared" si="59"/>
        <v>#N/A</v>
      </c>
    </row>
    <row r="944" spans="1:17" ht="15" hidden="1" customHeight="1" x14ac:dyDescent="0.3">
      <c r="A944" s="5">
        <f>[1]Intermediate!A944</f>
        <v>0</v>
      </c>
      <c r="B944" s="6" t="e">
        <f>VLOOKUP($D944,'[1]Counties Systems Crosswalk'!C:E,3)</f>
        <v>#N/A</v>
      </c>
      <c r="C944" s="7" t="e">
        <f>VLOOKUP($A944,[1]Intermediate!A:T,3)</f>
        <v>#N/A</v>
      </c>
      <c r="D944" s="7" t="e">
        <f>VLOOKUP($C944,[1]Claims!A:B,2,FALSE)</f>
        <v>#N/A</v>
      </c>
      <c r="E944" t="e">
        <f>VLOOKUP($D944,'[1]Counties Systems Crosswalk'!C:D,2)</f>
        <v>#N/A</v>
      </c>
      <c r="F944" t="e">
        <f>VLOOKUP($A944,[1]Intermediate!A:T,5)</f>
        <v>#N/A</v>
      </c>
      <c r="G944" s="8" t="e">
        <f>VLOOKUP($A944,[1]Intermediate!A:T,10)</f>
        <v>#N/A</v>
      </c>
      <c r="H944" s="8" t="e">
        <f>VLOOKUP($A944,[1]Intermediate!A:T,10)*[1]Intermediate!Q944/100</f>
        <v>#N/A</v>
      </c>
      <c r="I944" s="8" t="e">
        <f>VLOOKUP($A944,[1]Intermediate!A:T,10)*[1]Intermediate!R944/100</f>
        <v>#N/A</v>
      </c>
      <c r="J944" s="8" t="e">
        <f>VLOOKUP($A944,[1]Intermediate!A:T,10)*[1]Intermediate!S944/100</f>
        <v>#N/A</v>
      </c>
      <c r="K944" t="str">
        <f t="shared" si="56"/>
        <v/>
      </c>
      <c r="L944" s="9" t="e">
        <f>VLOOKUP($A944,[1]Intermediate!A:T,2)</f>
        <v>#N/A</v>
      </c>
      <c r="M944" t="e">
        <f t="shared" si="57"/>
        <v>#N/A</v>
      </c>
      <c r="N944" s="10" t="e">
        <f t="shared" si="58"/>
        <v>#N/A</v>
      </c>
      <c r="O944" s="10" t="e">
        <f t="shared" si="58"/>
        <v>#N/A</v>
      </c>
      <c r="P944" s="10" t="e">
        <f t="shared" si="58"/>
        <v>#N/A</v>
      </c>
      <c r="Q944" s="11" t="e">
        <f t="shared" si="59"/>
        <v>#N/A</v>
      </c>
    </row>
    <row r="945" spans="1:17" ht="15" hidden="1" customHeight="1" x14ac:dyDescent="0.3">
      <c r="A945" s="5">
        <f>[1]Intermediate!A945</f>
        <v>0</v>
      </c>
      <c r="B945" s="6" t="e">
        <f>VLOOKUP($D945,'[1]Counties Systems Crosswalk'!C:E,3)</f>
        <v>#N/A</v>
      </c>
      <c r="C945" s="7" t="e">
        <f>VLOOKUP($A945,[1]Intermediate!A:T,3)</f>
        <v>#N/A</v>
      </c>
      <c r="D945" s="7" t="e">
        <f>VLOOKUP($C945,[1]Claims!A:B,2,FALSE)</f>
        <v>#N/A</v>
      </c>
      <c r="E945" t="e">
        <f>VLOOKUP($D945,'[1]Counties Systems Crosswalk'!C:D,2)</f>
        <v>#N/A</v>
      </c>
      <c r="F945" t="e">
        <f>VLOOKUP($A945,[1]Intermediate!A:T,5)</f>
        <v>#N/A</v>
      </c>
      <c r="G945" s="8" t="e">
        <f>VLOOKUP($A945,[1]Intermediate!A:T,10)</f>
        <v>#N/A</v>
      </c>
      <c r="H945" s="8" t="e">
        <f>VLOOKUP($A945,[1]Intermediate!A:T,10)*[1]Intermediate!Q945/100</f>
        <v>#N/A</v>
      </c>
      <c r="I945" s="8" t="e">
        <f>VLOOKUP($A945,[1]Intermediate!A:T,10)*[1]Intermediate!R945/100</f>
        <v>#N/A</v>
      </c>
      <c r="J945" s="8" t="e">
        <f>VLOOKUP($A945,[1]Intermediate!A:T,10)*[1]Intermediate!S945/100</f>
        <v>#N/A</v>
      </c>
      <c r="K945" t="str">
        <f t="shared" si="56"/>
        <v/>
      </c>
      <c r="L945" s="9" t="e">
        <f>VLOOKUP($A945,[1]Intermediate!A:T,2)</f>
        <v>#N/A</v>
      </c>
      <c r="M945" t="e">
        <f t="shared" si="57"/>
        <v>#N/A</v>
      </c>
      <c r="N945" s="10" t="e">
        <f t="shared" si="58"/>
        <v>#N/A</v>
      </c>
      <c r="O945" s="10" t="e">
        <f t="shared" si="58"/>
        <v>#N/A</v>
      </c>
      <c r="P945" s="10" t="e">
        <f t="shared" si="58"/>
        <v>#N/A</v>
      </c>
      <c r="Q945" s="11" t="e">
        <f t="shared" si="59"/>
        <v>#N/A</v>
      </c>
    </row>
    <row r="946" spans="1:17" ht="15" hidden="1" customHeight="1" x14ac:dyDescent="0.3">
      <c r="A946" s="5">
        <f>[1]Intermediate!A946</f>
        <v>0</v>
      </c>
      <c r="B946" s="6" t="e">
        <f>VLOOKUP($D946,'[1]Counties Systems Crosswalk'!C:E,3)</f>
        <v>#N/A</v>
      </c>
      <c r="C946" s="7" t="e">
        <f>VLOOKUP($A946,[1]Intermediate!A:T,3)</f>
        <v>#N/A</v>
      </c>
      <c r="D946" s="7" t="e">
        <f>VLOOKUP($C946,[1]Claims!A:B,2,FALSE)</f>
        <v>#N/A</v>
      </c>
      <c r="E946" t="e">
        <f>VLOOKUP($D946,'[1]Counties Systems Crosswalk'!C:D,2)</f>
        <v>#N/A</v>
      </c>
      <c r="F946" t="e">
        <f>VLOOKUP($A946,[1]Intermediate!A:T,5)</f>
        <v>#N/A</v>
      </c>
      <c r="G946" s="8" t="e">
        <f>VLOOKUP($A946,[1]Intermediate!A:T,10)</f>
        <v>#N/A</v>
      </c>
      <c r="H946" s="8" t="e">
        <f>VLOOKUP($A946,[1]Intermediate!A:T,10)*[1]Intermediate!Q946/100</f>
        <v>#N/A</v>
      </c>
      <c r="I946" s="8" t="e">
        <f>VLOOKUP($A946,[1]Intermediate!A:T,10)*[1]Intermediate!R946/100</f>
        <v>#N/A</v>
      </c>
      <c r="J946" s="8" t="e">
        <f>VLOOKUP($A946,[1]Intermediate!A:T,10)*[1]Intermediate!S946/100</f>
        <v>#N/A</v>
      </c>
      <c r="K946" t="str">
        <f t="shared" si="56"/>
        <v/>
      </c>
      <c r="L946" s="9" t="e">
        <f>VLOOKUP($A946,[1]Intermediate!A:T,2)</f>
        <v>#N/A</v>
      </c>
      <c r="M946" t="e">
        <f t="shared" si="57"/>
        <v>#N/A</v>
      </c>
      <c r="N946" s="10" t="e">
        <f t="shared" si="58"/>
        <v>#N/A</v>
      </c>
      <c r="O946" s="10" t="e">
        <f t="shared" si="58"/>
        <v>#N/A</v>
      </c>
      <c r="P946" s="10" t="e">
        <f t="shared" si="58"/>
        <v>#N/A</v>
      </c>
      <c r="Q946" s="11" t="e">
        <f t="shared" si="59"/>
        <v>#N/A</v>
      </c>
    </row>
    <row r="947" spans="1:17" ht="15" hidden="1" customHeight="1" x14ac:dyDescent="0.3">
      <c r="A947" s="5">
        <f>[1]Intermediate!A947</f>
        <v>0</v>
      </c>
      <c r="B947" s="6" t="e">
        <f>VLOOKUP($D947,'[1]Counties Systems Crosswalk'!C:E,3)</f>
        <v>#N/A</v>
      </c>
      <c r="C947" s="7" t="e">
        <f>VLOOKUP($A947,[1]Intermediate!A:T,3)</f>
        <v>#N/A</v>
      </c>
      <c r="D947" s="7" t="e">
        <f>VLOOKUP($C947,[1]Claims!A:B,2,FALSE)</f>
        <v>#N/A</v>
      </c>
      <c r="E947" t="e">
        <f>VLOOKUP($D947,'[1]Counties Systems Crosswalk'!C:D,2)</f>
        <v>#N/A</v>
      </c>
      <c r="F947" t="e">
        <f>VLOOKUP($A947,[1]Intermediate!A:T,5)</f>
        <v>#N/A</v>
      </c>
      <c r="G947" s="8" t="e">
        <f>VLOOKUP($A947,[1]Intermediate!A:T,10)</f>
        <v>#N/A</v>
      </c>
      <c r="H947" s="8" t="e">
        <f>VLOOKUP($A947,[1]Intermediate!A:T,10)*[1]Intermediate!Q947/100</f>
        <v>#N/A</v>
      </c>
      <c r="I947" s="8" t="e">
        <f>VLOOKUP($A947,[1]Intermediate!A:T,10)*[1]Intermediate!R947/100</f>
        <v>#N/A</v>
      </c>
      <c r="J947" s="8" t="e">
        <f>VLOOKUP($A947,[1]Intermediate!A:T,10)*[1]Intermediate!S947/100</f>
        <v>#N/A</v>
      </c>
      <c r="K947" t="str">
        <f t="shared" si="56"/>
        <v/>
      </c>
      <c r="L947" s="9" t="e">
        <f>VLOOKUP($A947,[1]Intermediate!A:T,2)</f>
        <v>#N/A</v>
      </c>
      <c r="M947" t="e">
        <f t="shared" si="57"/>
        <v>#N/A</v>
      </c>
      <c r="N947" s="10" t="e">
        <f t="shared" si="58"/>
        <v>#N/A</v>
      </c>
      <c r="O947" s="10" t="e">
        <f t="shared" si="58"/>
        <v>#N/A</v>
      </c>
      <c r="P947" s="10" t="e">
        <f t="shared" si="58"/>
        <v>#N/A</v>
      </c>
      <c r="Q947" s="11" t="e">
        <f t="shared" si="59"/>
        <v>#N/A</v>
      </c>
    </row>
    <row r="948" spans="1:17" ht="15" hidden="1" customHeight="1" x14ac:dyDescent="0.3">
      <c r="A948" s="5">
        <f>[1]Intermediate!A948</f>
        <v>0</v>
      </c>
      <c r="B948" s="6" t="e">
        <f>VLOOKUP($D948,'[1]Counties Systems Crosswalk'!C:E,3)</f>
        <v>#N/A</v>
      </c>
      <c r="C948" s="7" t="e">
        <f>VLOOKUP($A948,[1]Intermediate!A:T,3)</f>
        <v>#N/A</v>
      </c>
      <c r="D948" s="7" t="e">
        <f>VLOOKUP($C948,[1]Claims!A:B,2,FALSE)</f>
        <v>#N/A</v>
      </c>
      <c r="E948" t="e">
        <f>VLOOKUP($D948,'[1]Counties Systems Crosswalk'!C:D,2)</f>
        <v>#N/A</v>
      </c>
      <c r="F948" t="e">
        <f>VLOOKUP($A948,[1]Intermediate!A:T,5)</f>
        <v>#N/A</v>
      </c>
      <c r="G948" s="8" t="e">
        <f>VLOOKUP($A948,[1]Intermediate!A:T,10)</f>
        <v>#N/A</v>
      </c>
      <c r="H948" s="8" t="e">
        <f>VLOOKUP($A948,[1]Intermediate!A:T,10)*[1]Intermediate!Q948/100</f>
        <v>#N/A</v>
      </c>
      <c r="I948" s="8" t="e">
        <f>VLOOKUP($A948,[1]Intermediate!A:T,10)*[1]Intermediate!R948/100</f>
        <v>#N/A</v>
      </c>
      <c r="J948" s="8" t="e">
        <f>VLOOKUP($A948,[1]Intermediate!A:T,10)*[1]Intermediate!S948/100</f>
        <v>#N/A</v>
      </c>
      <c r="K948" t="str">
        <f t="shared" si="56"/>
        <v/>
      </c>
      <c r="L948" s="9" t="e">
        <f>VLOOKUP($A948,[1]Intermediate!A:T,2)</f>
        <v>#N/A</v>
      </c>
      <c r="M948" t="e">
        <f t="shared" si="57"/>
        <v>#N/A</v>
      </c>
      <c r="N948" s="10" t="e">
        <f t="shared" si="58"/>
        <v>#N/A</v>
      </c>
      <c r="O948" s="10" t="e">
        <f t="shared" si="58"/>
        <v>#N/A</v>
      </c>
      <c r="P948" s="10" t="e">
        <f t="shared" si="58"/>
        <v>#N/A</v>
      </c>
      <c r="Q948" s="11" t="e">
        <f t="shared" si="59"/>
        <v>#N/A</v>
      </c>
    </row>
    <row r="949" spans="1:17" ht="15" hidden="1" customHeight="1" x14ac:dyDescent="0.3">
      <c r="A949" s="5">
        <f>[1]Intermediate!A949</f>
        <v>0</v>
      </c>
      <c r="B949" s="6" t="e">
        <f>VLOOKUP($D949,'[1]Counties Systems Crosswalk'!C:E,3)</f>
        <v>#N/A</v>
      </c>
      <c r="C949" s="7" t="e">
        <f>VLOOKUP($A949,[1]Intermediate!A:T,3)</f>
        <v>#N/A</v>
      </c>
      <c r="D949" s="7" t="e">
        <f>VLOOKUP($C949,[1]Claims!A:B,2,FALSE)</f>
        <v>#N/A</v>
      </c>
      <c r="E949" t="e">
        <f>VLOOKUP($D949,'[1]Counties Systems Crosswalk'!C:D,2)</f>
        <v>#N/A</v>
      </c>
      <c r="F949" t="e">
        <f>VLOOKUP($A949,[1]Intermediate!A:T,5)</f>
        <v>#N/A</v>
      </c>
      <c r="G949" s="8" t="e">
        <f>VLOOKUP($A949,[1]Intermediate!A:T,10)</f>
        <v>#N/A</v>
      </c>
      <c r="H949" s="8" t="e">
        <f>VLOOKUP($A949,[1]Intermediate!A:T,10)*[1]Intermediate!Q949/100</f>
        <v>#N/A</v>
      </c>
      <c r="I949" s="8" t="e">
        <f>VLOOKUP($A949,[1]Intermediate!A:T,10)*[1]Intermediate!R949/100</f>
        <v>#N/A</v>
      </c>
      <c r="J949" s="8" t="e">
        <f>VLOOKUP($A949,[1]Intermediate!A:T,10)*[1]Intermediate!S949/100</f>
        <v>#N/A</v>
      </c>
      <c r="K949" t="str">
        <f t="shared" si="56"/>
        <v/>
      </c>
      <c r="L949" s="9" t="e">
        <f>VLOOKUP($A949,[1]Intermediate!A:T,2)</f>
        <v>#N/A</v>
      </c>
      <c r="M949" t="e">
        <f t="shared" si="57"/>
        <v>#N/A</v>
      </c>
      <c r="N949" s="10" t="e">
        <f t="shared" si="58"/>
        <v>#N/A</v>
      </c>
      <c r="O949" s="10" t="e">
        <f t="shared" si="58"/>
        <v>#N/A</v>
      </c>
      <c r="P949" s="10" t="e">
        <f t="shared" si="58"/>
        <v>#N/A</v>
      </c>
      <c r="Q949" s="11" t="e">
        <f t="shared" si="59"/>
        <v>#N/A</v>
      </c>
    </row>
    <row r="950" spans="1:17" ht="15" hidden="1" customHeight="1" x14ac:dyDescent="0.3">
      <c r="A950" s="5">
        <f>[1]Intermediate!A950</f>
        <v>0</v>
      </c>
      <c r="B950" s="6" t="e">
        <f>VLOOKUP($D950,'[1]Counties Systems Crosswalk'!C:E,3)</f>
        <v>#N/A</v>
      </c>
      <c r="C950" s="7" t="e">
        <f>VLOOKUP($A950,[1]Intermediate!A:T,3)</f>
        <v>#N/A</v>
      </c>
      <c r="D950" s="7" t="e">
        <f>VLOOKUP($C950,[1]Claims!A:B,2,FALSE)</f>
        <v>#N/A</v>
      </c>
      <c r="E950" t="e">
        <f>VLOOKUP($D950,'[1]Counties Systems Crosswalk'!C:D,2)</f>
        <v>#N/A</v>
      </c>
      <c r="F950" t="e">
        <f>VLOOKUP($A950,[1]Intermediate!A:T,5)</f>
        <v>#N/A</v>
      </c>
      <c r="G950" s="8" t="e">
        <f>VLOOKUP($A950,[1]Intermediate!A:T,10)</f>
        <v>#N/A</v>
      </c>
      <c r="H950" s="8" t="e">
        <f>VLOOKUP($A950,[1]Intermediate!A:T,10)*[1]Intermediate!Q950/100</f>
        <v>#N/A</v>
      </c>
      <c r="I950" s="8" t="e">
        <f>VLOOKUP($A950,[1]Intermediate!A:T,10)*[1]Intermediate!R950/100</f>
        <v>#N/A</v>
      </c>
      <c r="J950" s="8" t="e">
        <f>VLOOKUP($A950,[1]Intermediate!A:T,10)*[1]Intermediate!S950/100</f>
        <v>#N/A</v>
      </c>
      <c r="K950" t="str">
        <f t="shared" si="56"/>
        <v/>
      </c>
      <c r="L950" s="9" t="e">
        <f>VLOOKUP($A950,[1]Intermediate!A:T,2)</f>
        <v>#N/A</v>
      </c>
      <c r="M950" t="e">
        <f t="shared" si="57"/>
        <v>#N/A</v>
      </c>
      <c r="N950" s="10" t="e">
        <f t="shared" si="58"/>
        <v>#N/A</v>
      </c>
      <c r="O950" s="10" t="e">
        <f t="shared" si="58"/>
        <v>#N/A</v>
      </c>
      <c r="P950" s="10" t="e">
        <f t="shared" si="58"/>
        <v>#N/A</v>
      </c>
      <c r="Q950" s="11" t="e">
        <f t="shared" si="59"/>
        <v>#N/A</v>
      </c>
    </row>
    <row r="951" spans="1:17" ht="15" hidden="1" customHeight="1" x14ac:dyDescent="0.3">
      <c r="A951" s="5">
        <f>[1]Intermediate!A951</f>
        <v>0</v>
      </c>
      <c r="B951" s="6" t="e">
        <f>VLOOKUP($D951,'[1]Counties Systems Crosswalk'!C:E,3)</f>
        <v>#N/A</v>
      </c>
      <c r="C951" s="7" t="e">
        <f>VLOOKUP($A951,[1]Intermediate!A:T,3)</f>
        <v>#N/A</v>
      </c>
      <c r="D951" s="7" t="e">
        <f>VLOOKUP($C951,[1]Claims!A:B,2,FALSE)</f>
        <v>#N/A</v>
      </c>
      <c r="E951" t="e">
        <f>VLOOKUP($D951,'[1]Counties Systems Crosswalk'!C:D,2)</f>
        <v>#N/A</v>
      </c>
      <c r="F951" t="e">
        <f>VLOOKUP($A951,[1]Intermediate!A:T,5)</f>
        <v>#N/A</v>
      </c>
      <c r="G951" s="8" t="e">
        <f>VLOOKUP($A951,[1]Intermediate!A:T,10)</f>
        <v>#N/A</v>
      </c>
      <c r="H951" s="8" t="e">
        <f>VLOOKUP($A951,[1]Intermediate!A:T,10)*[1]Intermediate!Q951/100</f>
        <v>#N/A</v>
      </c>
      <c r="I951" s="8" t="e">
        <f>VLOOKUP($A951,[1]Intermediate!A:T,10)*[1]Intermediate!R951/100</f>
        <v>#N/A</v>
      </c>
      <c r="J951" s="8" t="e">
        <f>VLOOKUP($A951,[1]Intermediate!A:T,10)*[1]Intermediate!S951/100</f>
        <v>#N/A</v>
      </c>
      <c r="K951" t="str">
        <f t="shared" si="56"/>
        <v/>
      </c>
      <c r="L951" s="9" t="e">
        <f>VLOOKUP($A951,[1]Intermediate!A:T,2)</f>
        <v>#N/A</v>
      </c>
      <c r="M951" t="e">
        <f t="shared" si="57"/>
        <v>#N/A</v>
      </c>
      <c r="N951" s="10" t="e">
        <f t="shared" si="58"/>
        <v>#N/A</v>
      </c>
      <c r="O951" s="10" t="e">
        <f t="shared" si="58"/>
        <v>#N/A</v>
      </c>
      <c r="P951" s="10" t="e">
        <f t="shared" si="58"/>
        <v>#N/A</v>
      </c>
      <c r="Q951" s="11" t="e">
        <f t="shared" si="59"/>
        <v>#N/A</v>
      </c>
    </row>
    <row r="952" spans="1:17" ht="15" hidden="1" customHeight="1" x14ac:dyDescent="0.3">
      <c r="A952" s="5">
        <f>[1]Intermediate!A952</f>
        <v>0</v>
      </c>
      <c r="B952" s="6" t="e">
        <f>VLOOKUP($D952,'[1]Counties Systems Crosswalk'!C:E,3)</f>
        <v>#N/A</v>
      </c>
      <c r="C952" s="7" t="e">
        <f>VLOOKUP($A952,[1]Intermediate!A:T,3)</f>
        <v>#N/A</v>
      </c>
      <c r="D952" s="7" t="e">
        <f>VLOOKUP($C952,[1]Claims!A:B,2,FALSE)</f>
        <v>#N/A</v>
      </c>
      <c r="E952" t="e">
        <f>VLOOKUP($D952,'[1]Counties Systems Crosswalk'!C:D,2)</f>
        <v>#N/A</v>
      </c>
      <c r="F952" t="e">
        <f>VLOOKUP($A952,[1]Intermediate!A:T,5)</f>
        <v>#N/A</v>
      </c>
      <c r="G952" s="8" t="e">
        <f>VLOOKUP($A952,[1]Intermediate!A:T,10)</f>
        <v>#N/A</v>
      </c>
      <c r="H952" s="8" t="e">
        <f>VLOOKUP($A952,[1]Intermediate!A:T,10)*[1]Intermediate!Q952/100</f>
        <v>#N/A</v>
      </c>
      <c r="I952" s="8" t="e">
        <f>VLOOKUP($A952,[1]Intermediate!A:T,10)*[1]Intermediate!R952/100</f>
        <v>#N/A</v>
      </c>
      <c r="J952" s="8" t="e">
        <f>VLOOKUP($A952,[1]Intermediate!A:T,10)*[1]Intermediate!S952/100</f>
        <v>#N/A</v>
      </c>
      <c r="K952" t="str">
        <f t="shared" si="56"/>
        <v/>
      </c>
      <c r="L952" s="9" t="e">
        <f>VLOOKUP($A952,[1]Intermediate!A:T,2)</f>
        <v>#N/A</v>
      </c>
      <c r="M952" t="e">
        <f t="shared" si="57"/>
        <v>#N/A</v>
      </c>
      <c r="N952" s="10" t="e">
        <f t="shared" si="58"/>
        <v>#N/A</v>
      </c>
      <c r="O952" s="10" t="e">
        <f t="shared" si="58"/>
        <v>#N/A</v>
      </c>
      <c r="P952" s="10" t="e">
        <f t="shared" si="58"/>
        <v>#N/A</v>
      </c>
      <c r="Q952" s="11" t="e">
        <f t="shared" si="59"/>
        <v>#N/A</v>
      </c>
    </row>
    <row r="953" spans="1:17" ht="15" hidden="1" customHeight="1" x14ac:dyDescent="0.3">
      <c r="A953" s="5">
        <f>[1]Intermediate!A953</f>
        <v>0</v>
      </c>
      <c r="B953" s="6" t="e">
        <f>VLOOKUP($D953,'[1]Counties Systems Crosswalk'!C:E,3)</f>
        <v>#N/A</v>
      </c>
      <c r="C953" s="7" t="e">
        <f>VLOOKUP($A953,[1]Intermediate!A:T,3)</f>
        <v>#N/A</v>
      </c>
      <c r="D953" s="7" t="e">
        <f>VLOOKUP($C953,[1]Claims!A:B,2,FALSE)</f>
        <v>#N/A</v>
      </c>
      <c r="E953" t="e">
        <f>VLOOKUP($D953,'[1]Counties Systems Crosswalk'!C:D,2)</f>
        <v>#N/A</v>
      </c>
      <c r="F953" t="e">
        <f>VLOOKUP($A953,[1]Intermediate!A:T,5)</f>
        <v>#N/A</v>
      </c>
      <c r="G953" s="8" t="e">
        <f>VLOOKUP($A953,[1]Intermediate!A:T,10)</f>
        <v>#N/A</v>
      </c>
      <c r="H953" s="8" t="e">
        <f>VLOOKUP($A953,[1]Intermediate!A:T,10)*[1]Intermediate!Q953/100</f>
        <v>#N/A</v>
      </c>
      <c r="I953" s="8" t="e">
        <f>VLOOKUP($A953,[1]Intermediate!A:T,10)*[1]Intermediate!R953/100</f>
        <v>#N/A</v>
      </c>
      <c r="J953" s="8" t="e">
        <f>VLOOKUP($A953,[1]Intermediate!A:T,10)*[1]Intermediate!S953/100</f>
        <v>#N/A</v>
      </c>
      <c r="K953" t="str">
        <f t="shared" si="56"/>
        <v/>
      </c>
      <c r="L953" s="9" t="e">
        <f>VLOOKUP($A953,[1]Intermediate!A:T,2)</f>
        <v>#N/A</v>
      </c>
      <c r="M953" t="e">
        <f t="shared" si="57"/>
        <v>#N/A</v>
      </c>
      <c r="N953" s="10" t="e">
        <f t="shared" si="58"/>
        <v>#N/A</v>
      </c>
      <c r="O953" s="10" t="e">
        <f t="shared" si="58"/>
        <v>#N/A</v>
      </c>
      <c r="P953" s="10" t="e">
        <f t="shared" si="58"/>
        <v>#N/A</v>
      </c>
      <c r="Q953" s="11" t="e">
        <f t="shared" si="59"/>
        <v>#N/A</v>
      </c>
    </row>
    <row r="954" spans="1:17" ht="15" hidden="1" customHeight="1" x14ac:dyDescent="0.3">
      <c r="A954" s="5">
        <f>[1]Intermediate!A954</f>
        <v>0</v>
      </c>
      <c r="B954" s="6" t="e">
        <f>VLOOKUP($D954,'[1]Counties Systems Crosswalk'!C:E,3)</f>
        <v>#N/A</v>
      </c>
      <c r="C954" s="7" t="e">
        <f>VLOOKUP($A954,[1]Intermediate!A:T,3)</f>
        <v>#N/A</v>
      </c>
      <c r="D954" s="7" t="e">
        <f>VLOOKUP($C954,[1]Claims!A:B,2,FALSE)</f>
        <v>#N/A</v>
      </c>
      <c r="E954" t="e">
        <f>VLOOKUP($D954,'[1]Counties Systems Crosswalk'!C:D,2)</f>
        <v>#N/A</v>
      </c>
      <c r="F954" t="e">
        <f>VLOOKUP($A954,[1]Intermediate!A:T,5)</f>
        <v>#N/A</v>
      </c>
      <c r="G954" s="8" t="e">
        <f>VLOOKUP($A954,[1]Intermediate!A:T,10)</f>
        <v>#N/A</v>
      </c>
      <c r="H954" s="8" t="e">
        <f>VLOOKUP($A954,[1]Intermediate!A:T,10)*[1]Intermediate!Q954/100</f>
        <v>#N/A</v>
      </c>
      <c r="I954" s="8" t="e">
        <f>VLOOKUP($A954,[1]Intermediate!A:T,10)*[1]Intermediate!R954/100</f>
        <v>#N/A</v>
      </c>
      <c r="J954" s="8" t="e">
        <f>VLOOKUP($A954,[1]Intermediate!A:T,10)*[1]Intermediate!S954/100</f>
        <v>#N/A</v>
      </c>
      <c r="K954" t="str">
        <f t="shared" si="56"/>
        <v/>
      </c>
      <c r="L954" s="9" t="e">
        <f>VLOOKUP($A954,[1]Intermediate!A:T,2)</f>
        <v>#N/A</v>
      </c>
      <c r="M954" t="e">
        <f t="shared" si="57"/>
        <v>#N/A</v>
      </c>
      <c r="N954" s="10" t="e">
        <f t="shared" si="58"/>
        <v>#N/A</v>
      </c>
      <c r="O954" s="10" t="e">
        <f t="shared" si="58"/>
        <v>#N/A</v>
      </c>
      <c r="P954" s="10" t="e">
        <f t="shared" si="58"/>
        <v>#N/A</v>
      </c>
      <c r="Q954" s="11" t="e">
        <f t="shared" si="59"/>
        <v>#N/A</v>
      </c>
    </row>
    <row r="955" spans="1:17" ht="15" hidden="1" customHeight="1" x14ac:dyDescent="0.3">
      <c r="A955" s="5">
        <f>[1]Intermediate!A955</f>
        <v>0</v>
      </c>
      <c r="B955" s="6" t="e">
        <f>VLOOKUP($D955,'[1]Counties Systems Crosswalk'!C:E,3)</f>
        <v>#N/A</v>
      </c>
      <c r="C955" s="7" t="e">
        <f>VLOOKUP($A955,[1]Intermediate!A:T,3)</f>
        <v>#N/A</v>
      </c>
      <c r="D955" s="7" t="e">
        <f>VLOOKUP($C955,[1]Claims!A:B,2,FALSE)</f>
        <v>#N/A</v>
      </c>
      <c r="E955" t="e">
        <f>VLOOKUP($D955,'[1]Counties Systems Crosswalk'!C:D,2)</f>
        <v>#N/A</v>
      </c>
      <c r="F955" t="e">
        <f>VLOOKUP($A955,[1]Intermediate!A:T,5)</f>
        <v>#N/A</v>
      </c>
      <c r="G955" s="8" t="e">
        <f>VLOOKUP($A955,[1]Intermediate!A:T,10)</f>
        <v>#N/A</v>
      </c>
      <c r="H955" s="8" t="e">
        <f>VLOOKUP($A955,[1]Intermediate!A:T,10)*[1]Intermediate!Q955/100</f>
        <v>#N/A</v>
      </c>
      <c r="I955" s="8" t="e">
        <f>VLOOKUP($A955,[1]Intermediate!A:T,10)*[1]Intermediate!R955/100</f>
        <v>#N/A</v>
      </c>
      <c r="J955" s="8" t="e">
        <f>VLOOKUP($A955,[1]Intermediate!A:T,10)*[1]Intermediate!S955/100</f>
        <v>#N/A</v>
      </c>
      <c r="K955" t="str">
        <f t="shared" si="56"/>
        <v/>
      </c>
      <c r="L955" s="9" t="e">
        <f>VLOOKUP($A955,[1]Intermediate!A:T,2)</f>
        <v>#N/A</v>
      </c>
      <c r="M955" t="e">
        <f t="shared" si="57"/>
        <v>#N/A</v>
      </c>
      <c r="N955" s="10" t="e">
        <f t="shared" si="58"/>
        <v>#N/A</v>
      </c>
      <c r="O955" s="10" t="e">
        <f t="shared" si="58"/>
        <v>#N/A</v>
      </c>
      <c r="P955" s="10" t="e">
        <f t="shared" si="58"/>
        <v>#N/A</v>
      </c>
      <c r="Q955" s="11" t="e">
        <f t="shared" si="59"/>
        <v>#N/A</v>
      </c>
    </row>
    <row r="956" spans="1:17" ht="15" hidden="1" customHeight="1" x14ac:dyDescent="0.3">
      <c r="A956" s="5">
        <f>[1]Intermediate!A956</f>
        <v>0</v>
      </c>
      <c r="B956" s="6" t="e">
        <f>VLOOKUP($D956,'[1]Counties Systems Crosswalk'!C:E,3)</f>
        <v>#N/A</v>
      </c>
      <c r="C956" s="7" t="e">
        <f>VLOOKUP($A956,[1]Intermediate!A:T,3)</f>
        <v>#N/A</v>
      </c>
      <c r="D956" s="7" t="e">
        <f>VLOOKUP($C956,[1]Claims!A:B,2,FALSE)</f>
        <v>#N/A</v>
      </c>
      <c r="E956" t="e">
        <f>VLOOKUP($D956,'[1]Counties Systems Crosswalk'!C:D,2)</f>
        <v>#N/A</v>
      </c>
      <c r="F956" t="e">
        <f>VLOOKUP($A956,[1]Intermediate!A:T,5)</f>
        <v>#N/A</v>
      </c>
      <c r="G956" s="8" t="e">
        <f>VLOOKUP($A956,[1]Intermediate!A:T,10)</f>
        <v>#N/A</v>
      </c>
      <c r="H956" s="8" t="e">
        <f>VLOOKUP($A956,[1]Intermediate!A:T,10)*[1]Intermediate!Q956/100</f>
        <v>#N/A</v>
      </c>
      <c r="I956" s="8" t="e">
        <f>VLOOKUP($A956,[1]Intermediate!A:T,10)*[1]Intermediate!R956/100</f>
        <v>#N/A</v>
      </c>
      <c r="J956" s="8" t="e">
        <f>VLOOKUP($A956,[1]Intermediate!A:T,10)*[1]Intermediate!S956/100</f>
        <v>#N/A</v>
      </c>
      <c r="K956" t="str">
        <f t="shared" si="56"/>
        <v/>
      </c>
      <c r="L956" s="9" t="e">
        <f>VLOOKUP($A956,[1]Intermediate!A:T,2)</f>
        <v>#N/A</v>
      </c>
      <c r="M956" t="e">
        <f t="shared" si="57"/>
        <v>#N/A</v>
      </c>
      <c r="N956" s="10" t="e">
        <f t="shared" si="58"/>
        <v>#N/A</v>
      </c>
      <c r="O956" s="10" t="e">
        <f t="shared" si="58"/>
        <v>#N/A</v>
      </c>
      <c r="P956" s="10" t="e">
        <f t="shared" si="58"/>
        <v>#N/A</v>
      </c>
      <c r="Q956" s="11" t="e">
        <f t="shared" si="59"/>
        <v>#N/A</v>
      </c>
    </row>
    <row r="957" spans="1:17" ht="15" hidden="1" customHeight="1" x14ac:dyDescent="0.3">
      <c r="A957" s="5">
        <f>[1]Intermediate!A957</f>
        <v>0</v>
      </c>
      <c r="B957" s="6" t="e">
        <f>VLOOKUP($D957,'[1]Counties Systems Crosswalk'!C:E,3)</f>
        <v>#N/A</v>
      </c>
      <c r="C957" s="7" t="e">
        <f>VLOOKUP($A957,[1]Intermediate!A:T,3)</f>
        <v>#N/A</v>
      </c>
      <c r="D957" s="7" t="e">
        <f>VLOOKUP($C957,[1]Claims!A:B,2,FALSE)</f>
        <v>#N/A</v>
      </c>
      <c r="E957" t="e">
        <f>VLOOKUP($D957,'[1]Counties Systems Crosswalk'!C:D,2)</f>
        <v>#N/A</v>
      </c>
      <c r="F957" t="e">
        <f>VLOOKUP($A957,[1]Intermediate!A:T,5)</f>
        <v>#N/A</v>
      </c>
      <c r="G957" s="8" t="e">
        <f>VLOOKUP($A957,[1]Intermediate!A:T,10)</f>
        <v>#N/A</v>
      </c>
      <c r="H957" s="8" t="e">
        <f>VLOOKUP($A957,[1]Intermediate!A:T,10)*[1]Intermediate!Q957/100</f>
        <v>#N/A</v>
      </c>
      <c r="I957" s="8" t="e">
        <f>VLOOKUP($A957,[1]Intermediate!A:T,10)*[1]Intermediate!R957/100</f>
        <v>#N/A</v>
      </c>
      <c r="J957" s="8" t="e">
        <f>VLOOKUP($A957,[1]Intermediate!A:T,10)*[1]Intermediate!S957/100</f>
        <v>#N/A</v>
      </c>
      <c r="K957" t="str">
        <f t="shared" si="56"/>
        <v/>
      </c>
      <c r="L957" s="9" t="e">
        <f>VLOOKUP($A957,[1]Intermediate!A:T,2)</f>
        <v>#N/A</v>
      </c>
      <c r="M957" t="e">
        <f t="shared" si="57"/>
        <v>#N/A</v>
      </c>
      <c r="N957" s="10" t="e">
        <f t="shared" si="58"/>
        <v>#N/A</v>
      </c>
      <c r="O957" s="10" t="e">
        <f t="shared" si="58"/>
        <v>#N/A</v>
      </c>
      <c r="P957" s="10" t="e">
        <f t="shared" si="58"/>
        <v>#N/A</v>
      </c>
      <c r="Q957" s="11" t="e">
        <f t="shared" si="59"/>
        <v>#N/A</v>
      </c>
    </row>
    <row r="958" spans="1:17" ht="15" hidden="1" customHeight="1" x14ac:dyDescent="0.3">
      <c r="A958" s="5">
        <f>[1]Intermediate!A958</f>
        <v>0</v>
      </c>
      <c r="B958" s="6" t="e">
        <f>VLOOKUP($D958,'[1]Counties Systems Crosswalk'!C:E,3)</f>
        <v>#N/A</v>
      </c>
      <c r="C958" s="7" t="e">
        <f>VLOOKUP($A958,[1]Intermediate!A:T,3)</f>
        <v>#N/A</v>
      </c>
      <c r="D958" s="7" t="e">
        <f>VLOOKUP($C958,[1]Claims!A:B,2,FALSE)</f>
        <v>#N/A</v>
      </c>
      <c r="E958" t="e">
        <f>VLOOKUP($D958,'[1]Counties Systems Crosswalk'!C:D,2)</f>
        <v>#N/A</v>
      </c>
      <c r="F958" t="e">
        <f>VLOOKUP($A958,[1]Intermediate!A:T,5)</f>
        <v>#N/A</v>
      </c>
      <c r="G958" s="8" t="e">
        <f>VLOOKUP($A958,[1]Intermediate!A:T,10)</f>
        <v>#N/A</v>
      </c>
      <c r="H958" s="8" t="e">
        <f>VLOOKUP($A958,[1]Intermediate!A:T,10)*[1]Intermediate!Q958/100</f>
        <v>#N/A</v>
      </c>
      <c r="I958" s="8" t="e">
        <f>VLOOKUP($A958,[1]Intermediate!A:T,10)*[1]Intermediate!R958/100</f>
        <v>#N/A</v>
      </c>
      <c r="J958" s="8" t="e">
        <f>VLOOKUP($A958,[1]Intermediate!A:T,10)*[1]Intermediate!S958/100</f>
        <v>#N/A</v>
      </c>
      <c r="K958" t="str">
        <f t="shared" si="56"/>
        <v/>
      </c>
      <c r="L958" s="9" t="e">
        <f>VLOOKUP($A958,[1]Intermediate!A:T,2)</f>
        <v>#N/A</v>
      </c>
      <c r="M958" t="e">
        <f t="shared" si="57"/>
        <v>#N/A</v>
      </c>
      <c r="N958" s="10" t="e">
        <f t="shared" si="58"/>
        <v>#N/A</v>
      </c>
      <c r="O958" s="10" t="e">
        <f t="shared" si="58"/>
        <v>#N/A</v>
      </c>
      <c r="P958" s="10" t="e">
        <f t="shared" si="58"/>
        <v>#N/A</v>
      </c>
      <c r="Q958" s="11" t="e">
        <f t="shared" si="59"/>
        <v>#N/A</v>
      </c>
    </row>
    <row r="959" spans="1:17" ht="15" hidden="1" customHeight="1" x14ac:dyDescent="0.3">
      <c r="A959" s="5">
        <f>[1]Intermediate!A959</f>
        <v>0</v>
      </c>
      <c r="B959" s="6" t="e">
        <f>VLOOKUP($D959,'[1]Counties Systems Crosswalk'!C:E,3)</f>
        <v>#N/A</v>
      </c>
      <c r="C959" s="7" t="e">
        <f>VLOOKUP($A959,[1]Intermediate!A:T,3)</f>
        <v>#N/A</v>
      </c>
      <c r="D959" s="7" t="e">
        <f>VLOOKUP($C959,[1]Claims!A:B,2,FALSE)</f>
        <v>#N/A</v>
      </c>
      <c r="E959" t="e">
        <f>VLOOKUP($D959,'[1]Counties Systems Crosswalk'!C:D,2)</f>
        <v>#N/A</v>
      </c>
      <c r="F959" t="e">
        <f>VLOOKUP($A959,[1]Intermediate!A:T,5)</f>
        <v>#N/A</v>
      </c>
      <c r="G959" s="8" t="e">
        <f>VLOOKUP($A959,[1]Intermediate!A:T,10)</f>
        <v>#N/A</v>
      </c>
      <c r="H959" s="8" t="e">
        <f>VLOOKUP($A959,[1]Intermediate!A:T,10)*[1]Intermediate!Q959/100</f>
        <v>#N/A</v>
      </c>
      <c r="I959" s="8" t="e">
        <f>VLOOKUP($A959,[1]Intermediate!A:T,10)*[1]Intermediate!R959/100</f>
        <v>#N/A</v>
      </c>
      <c r="J959" s="8" t="e">
        <f>VLOOKUP($A959,[1]Intermediate!A:T,10)*[1]Intermediate!S959/100</f>
        <v>#N/A</v>
      </c>
      <c r="K959" t="str">
        <f t="shared" si="56"/>
        <v/>
      </c>
      <c r="L959" s="9" t="e">
        <f>VLOOKUP($A959,[1]Intermediate!A:T,2)</f>
        <v>#N/A</v>
      </c>
      <c r="M959" t="e">
        <f t="shared" si="57"/>
        <v>#N/A</v>
      </c>
      <c r="N959" s="10" t="e">
        <f t="shared" si="58"/>
        <v>#N/A</v>
      </c>
      <c r="O959" s="10" t="e">
        <f t="shared" si="58"/>
        <v>#N/A</v>
      </c>
      <c r="P959" s="10" t="e">
        <f t="shared" si="58"/>
        <v>#N/A</v>
      </c>
      <c r="Q959" s="11" t="e">
        <f t="shared" si="59"/>
        <v>#N/A</v>
      </c>
    </row>
    <row r="960" spans="1:17" ht="15" hidden="1" customHeight="1" x14ac:dyDescent="0.3">
      <c r="A960" s="5">
        <f>[1]Intermediate!A960</f>
        <v>0</v>
      </c>
      <c r="B960" s="6" t="e">
        <f>VLOOKUP($D960,'[1]Counties Systems Crosswalk'!C:E,3)</f>
        <v>#N/A</v>
      </c>
      <c r="C960" s="7" t="e">
        <f>VLOOKUP($A960,[1]Intermediate!A:T,3)</f>
        <v>#N/A</v>
      </c>
      <c r="D960" s="7" t="e">
        <f>VLOOKUP($C960,[1]Claims!A:B,2,FALSE)</f>
        <v>#N/A</v>
      </c>
      <c r="E960" t="e">
        <f>VLOOKUP($D960,'[1]Counties Systems Crosswalk'!C:D,2)</f>
        <v>#N/A</v>
      </c>
      <c r="F960" t="e">
        <f>VLOOKUP($A960,[1]Intermediate!A:T,5)</f>
        <v>#N/A</v>
      </c>
      <c r="G960" s="8" t="e">
        <f>VLOOKUP($A960,[1]Intermediate!A:T,10)</f>
        <v>#N/A</v>
      </c>
      <c r="H960" s="8" t="e">
        <f>VLOOKUP($A960,[1]Intermediate!A:T,10)*[1]Intermediate!Q960/100</f>
        <v>#N/A</v>
      </c>
      <c r="I960" s="8" t="e">
        <f>VLOOKUP($A960,[1]Intermediate!A:T,10)*[1]Intermediate!R960/100</f>
        <v>#N/A</v>
      </c>
      <c r="J960" s="8" t="e">
        <f>VLOOKUP($A960,[1]Intermediate!A:T,10)*[1]Intermediate!S960/100</f>
        <v>#N/A</v>
      </c>
      <c r="K960" t="str">
        <f t="shared" si="56"/>
        <v/>
      </c>
      <c r="L960" s="9" t="e">
        <f>VLOOKUP($A960,[1]Intermediate!A:T,2)</f>
        <v>#N/A</v>
      </c>
      <c r="M960" t="e">
        <f t="shared" si="57"/>
        <v>#N/A</v>
      </c>
      <c r="N960" s="10" t="e">
        <f t="shared" si="58"/>
        <v>#N/A</v>
      </c>
      <c r="O960" s="10" t="e">
        <f t="shared" si="58"/>
        <v>#N/A</v>
      </c>
      <c r="P960" s="10" t="e">
        <f t="shared" si="58"/>
        <v>#N/A</v>
      </c>
      <c r="Q960" s="11" t="e">
        <f t="shared" si="59"/>
        <v>#N/A</v>
      </c>
    </row>
    <row r="961" spans="1:17" ht="15" hidden="1" customHeight="1" x14ac:dyDescent="0.3">
      <c r="A961" s="5">
        <f>[1]Intermediate!A961</f>
        <v>0</v>
      </c>
      <c r="B961" s="6" t="e">
        <f>VLOOKUP($D961,'[1]Counties Systems Crosswalk'!C:E,3)</f>
        <v>#N/A</v>
      </c>
      <c r="C961" s="7" t="e">
        <f>VLOOKUP($A961,[1]Intermediate!A:T,3)</f>
        <v>#N/A</v>
      </c>
      <c r="D961" s="7" t="e">
        <f>VLOOKUP($C961,[1]Claims!A:B,2,FALSE)</f>
        <v>#N/A</v>
      </c>
      <c r="E961" t="e">
        <f>VLOOKUP($D961,'[1]Counties Systems Crosswalk'!C:D,2)</f>
        <v>#N/A</v>
      </c>
      <c r="F961" t="e">
        <f>VLOOKUP($A961,[1]Intermediate!A:T,5)</f>
        <v>#N/A</v>
      </c>
      <c r="G961" s="8" t="e">
        <f>VLOOKUP($A961,[1]Intermediate!A:T,10)</f>
        <v>#N/A</v>
      </c>
      <c r="H961" s="8" t="e">
        <f>VLOOKUP($A961,[1]Intermediate!A:T,10)*[1]Intermediate!Q961/100</f>
        <v>#N/A</v>
      </c>
      <c r="I961" s="8" t="e">
        <f>VLOOKUP($A961,[1]Intermediate!A:T,10)*[1]Intermediate!R961/100</f>
        <v>#N/A</v>
      </c>
      <c r="J961" s="8" t="e">
        <f>VLOOKUP($A961,[1]Intermediate!A:T,10)*[1]Intermediate!S961/100</f>
        <v>#N/A</v>
      </c>
      <c r="K961" t="str">
        <f t="shared" si="56"/>
        <v/>
      </c>
      <c r="L961" s="9" t="e">
        <f>VLOOKUP($A961,[1]Intermediate!A:T,2)</f>
        <v>#N/A</v>
      </c>
      <c r="M961" t="e">
        <f t="shared" si="57"/>
        <v>#N/A</v>
      </c>
      <c r="N961" s="10" t="e">
        <f t="shared" si="58"/>
        <v>#N/A</v>
      </c>
      <c r="O961" s="10" t="e">
        <f t="shared" si="58"/>
        <v>#N/A</v>
      </c>
      <c r="P961" s="10" t="e">
        <f t="shared" si="58"/>
        <v>#N/A</v>
      </c>
      <c r="Q961" s="11" t="e">
        <f t="shared" si="59"/>
        <v>#N/A</v>
      </c>
    </row>
    <row r="962" spans="1:17" ht="15" hidden="1" customHeight="1" x14ac:dyDescent="0.3">
      <c r="A962" s="5">
        <f>[1]Intermediate!A962</f>
        <v>0</v>
      </c>
      <c r="B962" s="6" t="e">
        <f>VLOOKUP($D962,'[1]Counties Systems Crosswalk'!C:E,3)</f>
        <v>#N/A</v>
      </c>
      <c r="C962" s="7" t="e">
        <f>VLOOKUP($A962,[1]Intermediate!A:T,3)</f>
        <v>#N/A</v>
      </c>
      <c r="D962" s="7" t="e">
        <f>VLOOKUP($C962,[1]Claims!A:B,2,FALSE)</f>
        <v>#N/A</v>
      </c>
      <c r="E962" t="e">
        <f>VLOOKUP($D962,'[1]Counties Systems Crosswalk'!C:D,2)</f>
        <v>#N/A</v>
      </c>
      <c r="F962" t="e">
        <f>VLOOKUP($A962,[1]Intermediate!A:T,5)</f>
        <v>#N/A</v>
      </c>
      <c r="G962" s="8" t="e">
        <f>VLOOKUP($A962,[1]Intermediate!A:T,10)</f>
        <v>#N/A</v>
      </c>
      <c r="H962" s="8" t="e">
        <f>VLOOKUP($A962,[1]Intermediate!A:T,10)*[1]Intermediate!Q962/100</f>
        <v>#N/A</v>
      </c>
      <c r="I962" s="8" t="e">
        <f>VLOOKUP($A962,[1]Intermediate!A:T,10)*[1]Intermediate!R962/100</f>
        <v>#N/A</v>
      </c>
      <c r="J962" s="8" t="e">
        <f>VLOOKUP($A962,[1]Intermediate!A:T,10)*[1]Intermediate!S962/100</f>
        <v>#N/A</v>
      </c>
      <c r="K962" t="str">
        <f t="shared" si="56"/>
        <v/>
      </c>
      <c r="L962" s="9" t="e">
        <f>VLOOKUP($A962,[1]Intermediate!A:T,2)</f>
        <v>#N/A</v>
      </c>
      <c r="M962" t="e">
        <f t="shared" si="57"/>
        <v>#N/A</v>
      </c>
      <c r="N962" s="10" t="e">
        <f t="shared" si="58"/>
        <v>#N/A</v>
      </c>
      <c r="O962" s="10" t="e">
        <f t="shared" si="58"/>
        <v>#N/A</v>
      </c>
      <c r="P962" s="10" t="e">
        <f t="shared" si="58"/>
        <v>#N/A</v>
      </c>
      <c r="Q962" s="11" t="e">
        <f t="shared" si="59"/>
        <v>#N/A</v>
      </c>
    </row>
    <row r="963" spans="1:17" ht="15" hidden="1" customHeight="1" x14ac:dyDescent="0.3">
      <c r="A963" s="5">
        <f>[1]Intermediate!A963</f>
        <v>0</v>
      </c>
      <c r="B963" s="6" t="e">
        <f>VLOOKUP($D963,'[1]Counties Systems Crosswalk'!C:E,3)</f>
        <v>#N/A</v>
      </c>
      <c r="C963" s="7" t="e">
        <f>VLOOKUP($A963,[1]Intermediate!A:T,3)</f>
        <v>#N/A</v>
      </c>
      <c r="D963" s="7" t="e">
        <f>VLOOKUP($C963,[1]Claims!A:B,2,FALSE)</f>
        <v>#N/A</v>
      </c>
      <c r="E963" t="e">
        <f>VLOOKUP($D963,'[1]Counties Systems Crosswalk'!C:D,2)</f>
        <v>#N/A</v>
      </c>
      <c r="F963" t="e">
        <f>VLOOKUP($A963,[1]Intermediate!A:T,5)</f>
        <v>#N/A</v>
      </c>
      <c r="G963" s="8" t="e">
        <f>VLOOKUP($A963,[1]Intermediate!A:T,10)</f>
        <v>#N/A</v>
      </c>
      <c r="H963" s="8" t="e">
        <f>VLOOKUP($A963,[1]Intermediate!A:T,10)*[1]Intermediate!Q963/100</f>
        <v>#N/A</v>
      </c>
      <c r="I963" s="8" t="e">
        <f>VLOOKUP($A963,[1]Intermediate!A:T,10)*[1]Intermediate!R963/100</f>
        <v>#N/A</v>
      </c>
      <c r="J963" s="8" t="e">
        <f>VLOOKUP($A963,[1]Intermediate!A:T,10)*[1]Intermediate!S963/100</f>
        <v>#N/A</v>
      </c>
      <c r="K963" t="str">
        <f t="shared" ref="K963:K1000" si="60">IF(COUNTIF(F963, "*CAPITAL*"),"CAPITAL", IF(COUNTIF(F963, "*OPER*"),"OPERATING",""))</f>
        <v/>
      </c>
      <c r="L963" s="9" t="e">
        <f>VLOOKUP($A963,[1]Intermediate!A:T,2)</f>
        <v>#N/A</v>
      </c>
      <c r="M963" t="e">
        <f t="shared" ref="M963:M1000" si="61">IF(AND(H963&gt;0,I963&gt;0),"BOTH",IF(H963&gt;0,"FEDERAL",IF(G963=0,"","STATE")))</f>
        <v>#N/A</v>
      </c>
      <c r="N963" s="10" t="e">
        <f t="shared" ref="N963:P1000" si="62">H963/$G963</f>
        <v>#N/A</v>
      </c>
      <c r="O963" s="10" t="e">
        <f t="shared" si="62"/>
        <v>#N/A</v>
      </c>
      <c r="P963" s="10" t="e">
        <f t="shared" si="62"/>
        <v>#N/A</v>
      </c>
      <c r="Q963" s="11" t="e">
        <f t="shared" ref="Q963:Q1000" si="63">SUM(H963:J963)</f>
        <v>#N/A</v>
      </c>
    </row>
    <row r="964" spans="1:17" ht="15" hidden="1" customHeight="1" x14ac:dyDescent="0.3">
      <c r="A964" s="5">
        <f>[1]Intermediate!A964</f>
        <v>0</v>
      </c>
      <c r="B964" s="6" t="e">
        <f>VLOOKUP($D964,'[1]Counties Systems Crosswalk'!C:E,3)</f>
        <v>#N/A</v>
      </c>
      <c r="C964" s="7" t="e">
        <f>VLOOKUP($A964,[1]Intermediate!A:T,3)</f>
        <v>#N/A</v>
      </c>
      <c r="D964" s="7" t="e">
        <f>VLOOKUP($C964,[1]Claims!A:B,2,FALSE)</f>
        <v>#N/A</v>
      </c>
      <c r="E964" t="e">
        <f>VLOOKUP($D964,'[1]Counties Systems Crosswalk'!C:D,2)</f>
        <v>#N/A</v>
      </c>
      <c r="F964" t="e">
        <f>VLOOKUP($A964,[1]Intermediate!A:T,5)</f>
        <v>#N/A</v>
      </c>
      <c r="G964" s="8" t="e">
        <f>VLOOKUP($A964,[1]Intermediate!A:T,10)</f>
        <v>#N/A</v>
      </c>
      <c r="H964" s="8" t="e">
        <f>VLOOKUP($A964,[1]Intermediate!A:T,10)*[1]Intermediate!Q964/100</f>
        <v>#N/A</v>
      </c>
      <c r="I964" s="8" t="e">
        <f>VLOOKUP($A964,[1]Intermediate!A:T,10)*[1]Intermediate!R964/100</f>
        <v>#N/A</v>
      </c>
      <c r="J964" s="8" t="e">
        <f>VLOOKUP($A964,[1]Intermediate!A:T,10)*[1]Intermediate!S964/100</f>
        <v>#N/A</v>
      </c>
      <c r="K964" t="str">
        <f t="shared" si="60"/>
        <v/>
      </c>
      <c r="L964" s="9" t="e">
        <f>VLOOKUP($A964,[1]Intermediate!A:T,2)</f>
        <v>#N/A</v>
      </c>
      <c r="M964" t="e">
        <f t="shared" si="61"/>
        <v>#N/A</v>
      </c>
      <c r="N964" s="10" t="e">
        <f t="shared" si="62"/>
        <v>#N/A</v>
      </c>
      <c r="O964" s="10" t="e">
        <f t="shared" si="62"/>
        <v>#N/A</v>
      </c>
      <c r="P964" s="10" t="e">
        <f t="shared" si="62"/>
        <v>#N/A</v>
      </c>
      <c r="Q964" s="11" t="e">
        <f t="shared" si="63"/>
        <v>#N/A</v>
      </c>
    </row>
    <row r="965" spans="1:17" ht="15" hidden="1" customHeight="1" x14ac:dyDescent="0.3">
      <c r="A965" s="5">
        <f>[1]Intermediate!A965</f>
        <v>0</v>
      </c>
      <c r="B965" s="6" t="e">
        <f>VLOOKUP($D965,'[1]Counties Systems Crosswalk'!C:E,3)</f>
        <v>#N/A</v>
      </c>
      <c r="C965" s="7" t="e">
        <f>VLOOKUP($A965,[1]Intermediate!A:T,3)</f>
        <v>#N/A</v>
      </c>
      <c r="D965" s="7" t="e">
        <f>VLOOKUP($C965,[1]Claims!A:B,2,FALSE)</f>
        <v>#N/A</v>
      </c>
      <c r="E965" t="e">
        <f>VLOOKUP($D965,'[1]Counties Systems Crosswalk'!C:D,2)</f>
        <v>#N/A</v>
      </c>
      <c r="F965" t="e">
        <f>VLOOKUP($A965,[1]Intermediate!A:T,5)</f>
        <v>#N/A</v>
      </c>
      <c r="G965" s="8" t="e">
        <f>VLOOKUP($A965,[1]Intermediate!A:T,10)</f>
        <v>#N/A</v>
      </c>
      <c r="H965" s="8" t="e">
        <f>VLOOKUP($A965,[1]Intermediate!A:T,10)*[1]Intermediate!Q965/100</f>
        <v>#N/A</v>
      </c>
      <c r="I965" s="8" t="e">
        <f>VLOOKUP($A965,[1]Intermediate!A:T,10)*[1]Intermediate!R965/100</f>
        <v>#N/A</v>
      </c>
      <c r="J965" s="8" t="e">
        <f>VLOOKUP($A965,[1]Intermediate!A:T,10)*[1]Intermediate!S965/100</f>
        <v>#N/A</v>
      </c>
      <c r="K965" t="str">
        <f t="shared" si="60"/>
        <v/>
      </c>
      <c r="L965" s="9" t="e">
        <f>VLOOKUP($A965,[1]Intermediate!A:T,2)</f>
        <v>#N/A</v>
      </c>
      <c r="M965" t="e">
        <f t="shared" si="61"/>
        <v>#N/A</v>
      </c>
      <c r="N965" s="10" t="e">
        <f t="shared" si="62"/>
        <v>#N/A</v>
      </c>
      <c r="O965" s="10" t="e">
        <f t="shared" si="62"/>
        <v>#N/A</v>
      </c>
      <c r="P965" s="10" t="e">
        <f t="shared" si="62"/>
        <v>#N/A</v>
      </c>
      <c r="Q965" s="11" t="e">
        <f t="shared" si="63"/>
        <v>#N/A</v>
      </c>
    </row>
    <row r="966" spans="1:17" ht="15" hidden="1" customHeight="1" x14ac:dyDescent="0.3">
      <c r="A966" s="5">
        <f>[1]Intermediate!A966</f>
        <v>0</v>
      </c>
      <c r="B966" s="6" t="e">
        <f>VLOOKUP($D966,'[1]Counties Systems Crosswalk'!C:E,3)</f>
        <v>#N/A</v>
      </c>
      <c r="C966" s="7" t="e">
        <f>VLOOKUP($A966,[1]Intermediate!A:T,3)</f>
        <v>#N/A</v>
      </c>
      <c r="D966" s="7" t="e">
        <f>VLOOKUP($C966,[1]Claims!A:B,2,FALSE)</f>
        <v>#N/A</v>
      </c>
      <c r="E966" t="e">
        <f>VLOOKUP($D966,'[1]Counties Systems Crosswalk'!C:D,2)</f>
        <v>#N/A</v>
      </c>
      <c r="F966" t="e">
        <f>VLOOKUP($A966,[1]Intermediate!A:T,5)</f>
        <v>#N/A</v>
      </c>
      <c r="G966" s="8" t="e">
        <f>VLOOKUP($A966,[1]Intermediate!A:T,10)</f>
        <v>#N/A</v>
      </c>
      <c r="H966" s="8" t="e">
        <f>VLOOKUP($A966,[1]Intermediate!A:T,10)*[1]Intermediate!Q966/100</f>
        <v>#N/A</v>
      </c>
      <c r="I966" s="8" t="e">
        <f>VLOOKUP($A966,[1]Intermediate!A:T,10)*[1]Intermediate!R966/100</f>
        <v>#N/A</v>
      </c>
      <c r="J966" s="8" t="e">
        <f>VLOOKUP($A966,[1]Intermediate!A:T,10)*[1]Intermediate!S966/100</f>
        <v>#N/A</v>
      </c>
      <c r="K966" t="str">
        <f t="shared" si="60"/>
        <v/>
      </c>
      <c r="L966" s="9" t="e">
        <f>VLOOKUP($A966,[1]Intermediate!A:T,2)</f>
        <v>#N/A</v>
      </c>
      <c r="M966" t="e">
        <f t="shared" si="61"/>
        <v>#N/A</v>
      </c>
      <c r="N966" s="10" t="e">
        <f t="shared" si="62"/>
        <v>#N/A</v>
      </c>
      <c r="O966" s="10" t="e">
        <f t="shared" si="62"/>
        <v>#N/A</v>
      </c>
      <c r="P966" s="10" t="e">
        <f t="shared" si="62"/>
        <v>#N/A</v>
      </c>
      <c r="Q966" s="11" t="e">
        <f t="shared" si="63"/>
        <v>#N/A</v>
      </c>
    </row>
    <row r="967" spans="1:17" ht="15" hidden="1" customHeight="1" x14ac:dyDescent="0.3">
      <c r="A967" s="5">
        <f>[1]Intermediate!A967</f>
        <v>0</v>
      </c>
      <c r="B967" s="6" t="e">
        <f>VLOOKUP($D967,'[1]Counties Systems Crosswalk'!C:E,3)</f>
        <v>#N/A</v>
      </c>
      <c r="C967" s="7" t="e">
        <f>VLOOKUP($A967,[1]Intermediate!A:T,3)</f>
        <v>#N/A</v>
      </c>
      <c r="D967" s="7" t="e">
        <f>VLOOKUP($C967,[1]Claims!A:B,2,FALSE)</f>
        <v>#N/A</v>
      </c>
      <c r="E967" t="e">
        <f>VLOOKUP($D967,'[1]Counties Systems Crosswalk'!C:D,2)</f>
        <v>#N/A</v>
      </c>
      <c r="F967" t="e">
        <f>VLOOKUP($A967,[1]Intermediate!A:T,5)</f>
        <v>#N/A</v>
      </c>
      <c r="G967" s="8" t="e">
        <f>VLOOKUP($A967,[1]Intermediate!A:T,10)</f>
        <v>#N/A</v>
      </c>
      <c r="H967" s="8" t="e">
        <f>VLOOKUP($A967,[1]Intermediate!A:T,10)*[1]Intermediate!Q967/100</f>
        <v>#N/A</v>
      </c>
      <c r="I967" s="8" t="e">
        <f>VLOOKUP($A967,[1]Intermediate!A:T,10)*[1]Intermediate!R967/100</f>
        <v>#N/A</v>
      </c>
      <c r="J967" s="8" t="e">
        <f>VLOOKUP($A967,[1]Intermediate!A:T,10)*[1]Intermediate!S967/100</f>
        <v>#N/A</v>
      </c>
      <c r="K967" t="str">
        <f t="shared" si="60"/>
        <v/>
      </c>
      <c r="L967" s="9" t="e">
        <f>VLOOKUP($A967,[1]Intermediate!A:T,2)</f>
        <v>#N/A</v>
      </c>
      <c r="M967" t="e">
        <f t="shared" si="61"/>
        <v>#N/A</v>
      </c>
      <c r="N967" s="10" t="e">
        <f t="shared" si="62"/>
        <v>#N/A</v>
      </c>
      <c r="O967" s="10" t="e">
        <f t="shared" si="62"/>
        <v>#N/A</v>
      </c>
      <c r="P967" s="10" t="e">
        <f t="shared" si="62"/>
        <v>#N/A</v>
      </c>
      <c r="Q967" s="11" t="e">
        <f t="shared" si="63"/>
        <v>#N/A</v>
      </c>
    </row>
    <row r="968" spans="1:17" ht="15" hidden="1" customHeight="1" x14ac:dyDescent="0.3">
      <c r="A968" s="5">
        <f>[1]Intermediate!A968</f>
        <v>0</v>
      </c>
      <c r="B968" s="6" t="e">
        <f>VLOOKUP($D968,'[1]Counties Systems Crosswalk'!C:E,3)</f>
        <v>#N/A</v>
      </c>
      <c r="C968" s="7" t="e">
        <f>VLOOKUP($A968,[1]Intermediate!A:T,3)</f>
        <v>#N/A</v>
      </c>
      <c r="D968" s="7" t="e">
        <f>VLOOKUP($C968,[1]Claims!A:B,2,FALSE)</f>
        <v>#N/A</v>
      </c>
      <c r="E968" t="e">
        <f>VLOOKUP($D968,'[1]Counties Systems Crosswalk'!C:D,2)</f>
        <v>#N/A</v>
      </c>
      <c r="F968" t="e">
        <f>VLOOKUP($A968,[1]Intermediate!A:T,5)</f>
        <v>#N/A</v>
      </c>
      <c r="G968" s="8" t="e">
        <f>VLOOKUP($A968,[1]Intermediate!A:T,10)</f>
        <v>#N/A</v>
      </c>
      <c r="H968" s="8" t="e">
        <f>VLOOKUP($A968,[1]Intermediate!A:T,10)*[1]Intermediate!Q968/100</f>
        <v>#N/A</v>
      </c>
      <c r="I968" s="8" t="e">
        <f>VLOOKUP($A968,[1]Intermediate!A:T,10)*[1]Intermediate!R968/100</f>
        <v>#N/A</v>
      </c>
      <c r="J968" s="8" t="e">
        <f>VLOOKUP($A968,[1]Intermediate!A:T,10)*[1]Intermediate!S968/100</f>
        <v>#N/A</v>
      </c>
      <c r="K968" t="str">
        <f t="shared" si="60"/>
        <v/>
      </c>
      <c r="L968" s="9" t="e">
        <f>VLOOKUP($A968,[1]Intermediate!A:T,2)</f>
        <v>#N/A</v>
      </c>
      <c r="M968" t="e">
        <f t="shared" si="61"/>
        <v>#N/A</v>
      </c>
      <c r="N968" s="10" t="e">
        <f t="shared" si="62"/>
        <v>#N/A</v>
      </c>
      <c r="O968" s="10" t="e">
        <f t="shared" si="62"/>
        <v>#N/A</v>
      </c>
      <c r="P968" s="10" t="e">
        <f t="shared" si="62"/>
        <v>#N/A</v>
      </c>
      <c r="Q968" s="11" t="e">
        <f t="shared" si="63"/>
        <v>#N/A</v>
      </c>
    </row>
    <row r="969" spans="1:17" ht="15" hidden="1" customHeight="1" x14ac:dyDescent="0.3">
      <c r="A969" s="5">
        <f>[1]Intermediate!A969</f>
        <v>0</v>
      </c>
      <c r="B969" s="6" t="e">
        <f>VLOOKUP($D969,'[1]Counties Systems Crosswalk'!C:E,3)</f>
        <v>#N/A</v>
      </c>
      <c r="C969" s="7" t="e">
        <f>VLOOKUP($A969,[1]Intermediate!A:T,3)</f>
        <v>#N/A</v>
      </c>
      <c r="D969" s="7" t="e">
        <f>VLOOKUP($C969,[1]Claims!A:B,2,FALSE)</f>
        <v>#N/A</v>
      </c>
      <c r="E969" t="e">
        <f>VLOOKUP($D969,'[1]Counties Systems Crosswalk'!C:D,2)</f>
        <v>#N/A</v>
      </c>
      <c r="F969" t="e">
        <f>VLOOKUP($A969,[1]Intermediate!A:T,5)</f>
        <v>#N/A</v>
      </c>
      <c r="G969" s="8" t="e">
        <f>VLOOKUP($A969,[1]Intermediate!A:T,10)</f>
        <v>#N/A</v>
      </c>
      <c r="H969" s="8" t="e">
        <f>VLOOKUP($A969,[1]Intermediate!A:T,10)*[1]Intermediate!Q969/100</f>
        <v>#N/A</v>
      </c>
      <c r="I969" s="8" t="e">
        <f>VLOOKUP($A969,[1]Intermediate!A:T,10)*[1]Intermediate!R969/100</f>
        <v>#N/A</v>
      </c>
      <c r="J969" s="8" t="e">
        <f>VLOOKUP($A969,[1]Intermediate!A:T,10)*[1]Intermediate!S969/100</f>
        <v>#N/A</v>
      </c>
      <c r="K969" t="str">
        <f t="shared" si="60"/>
        <v/>
      </c>
      <c r="L969" s="9" t="e">
        <f>VLOOKUP($A969,[1]Intermediate!A:T,2)</f>
        <v>#N/A</v>
      </c>
      <c r="M969" t="e">
        <f t="shared" si="61"/>
        <v>#N/A</v>
      </c>
      <c r="N969" s="10" t="e">
        <f t="shared" si="62"/>
        <v>#N/A</v>
      </c>
      <c r="O969" s="10" t="e">
        <f t="shared" si="62"/>
        <v>#N/A</v>
      </c>
      <c r="P969" s="10" t="e">
        <f t="shared" si="62"/>
        <v>#N/A</v>
      </c>
      <c r="Q969" s="11" t="e">
        <f t="shared" si="63"/>
        <v>#N/A</v>
      </c>
    </row>
    <row r="970" spans="1:17" ht="15" hidden="1" customHeight="1" x14ac:dyDescent="0.3">
      <c r="A970" s="5">
        <f>[1]Intermediate!A970</f>
        <v>0</v>
      </c>
      <c r="B970" s="6" t="e">
        <f>VLOOKUP($D970,'[1]Counties Systems Crosswalk'!C:E,3)</f>
        <v>#N/A</v>
      </c>
      <c r="C970" s="7" t="e">
        <f>VLOOKUP($A970,[1]Intermediate!A:T,3)</f>
        <v>#N/A</v>
      </c>
      <c r="D970" s="7" t="e">
        <f>VLOOKUP($C970,[1]Claims!A:B,2,FALSE)</f>
        <v>#N/A</v>
      </c>
      <c r="E970" t="e">
        <f>VLOOKUP($D970,'[1]Counties Systems Crosswalk'!C:D,2)</f>
        <v>#N/A</v>
      </c>
      <c r="F970" t="e">
        <f>VLOOKUP($A970,[1]Intermediate!A:T,5)</f>
        <v>#N/A</v>
      </c>
      <c r="G970" s="8" t="e">
        <f>VLOOKUP($A970,[1]Intermediate!A:T,10)</f>
        <v>#N/A</v>
      </c>
      <c r="H970" s="8" t="e">
        <f>VLOOKUP($A970,[1]Intermediate!A:T,10)*[1]Intermediate!Q970/100</f>
        <v>#N/A</v>
      </c>
      <c r="I970" s="8" t="e">
        <f>VLOOKUP($A970,[1]Intermediate!A:T,10)*[1]Intermediate!R970/100</f>
        <v>#N/A</v>
      </c>
      <c r="J970" s="8" t="e">
        <f>VLOOKUP($A970,[1]Intermediate!A:T,10)*[1]Intermediate!S970/100</f>
        <v>#N/A</v>
      </c>
      <c r="K970" t="str">
        <f t="shared" si="60"/>
        <v/>
      </c>
      <c r="L970" s="9" t="e">
        <f>VLOOKUP($A970,[1]Intermediate!A:T,2)</f>
        <v>#N/A</v>
      </c>
      <c r="M970" t="e">
        <f t="shared" si="61"/>
        <v>#N/A</v>
      </c>
      <c r="N970" s="10" t="e">
        <f t="shared" si="62"/>
        <v>#N/A</v>
      </c>
      <c r="O970" s="10" t="e">
        <f t="shared" si="62"/>
        <v>#N/A</v>
      </c>
      <c r="P970" s="10" t="e">
        <f t="shared" si="62"/>
        <v>#N/A</v>
      </c>
      <c r="Q970" s="11" t="e">
        <f t="shared" si="63"/>
        <v>#N/A</v>
      </c>
    </row>
    <row r="971" spans="1:17" ht="15" hidden="1" customHeight="1" x14ac:dyDescent="0.3">
      <c r="A971" s="5">
        <f>[1]Intermediate!A971</f>
        <v>0</v>
      </c>
      <c r="B971" s="6" t="e">
        <f>VLOOKUP($D971,'[1]Counties Systems Crosswalk'!C:E,3)</f>
        <v>#N/A</v>
      </c>
      <c r="C971" s="7" t="e">
        <f>VLOOKUP($A971,[1]Intermediate!A:T,3)</f>
        <v>#N/A</v>
      </c>
      <c r="D971" s="7" t="e">
        <f>VLOOKUP($C971,[1]Claims!A:B,2,FALSE)</f>
        <v>#N/A</v>
      </c>
      <c r="E971" t="e">
        <f>VLOOKUP($D971,'[1]Counties Systems Crosswalk'!C:D,2)</f>
        <v>#N/A</v>
      </c>
      <c r="F971" t="e">
        <f>VLOOKUP($A971,[1]Intermediate!A:T,5)</f>
        <v>#N/A</v>
      </c>
      <c r="G971" s="8" t="e">
        <f>VLOOKUP($A971,[1]Intermediate!A:T,10)</f>
        <v>#N/A</v>
      </c>
      <c r="H971" s="8" t="e">
        <f>VLOOKUP($A971,[1]Intermediate!A:T,10)*[1]Intermediate!Q971/100</f>
        <v>#N/A</v>
      </c>
      <c r="I971" s="8" t="e">
        <f>VLOOKUP($A971,[1]Intermediate!A:T,10)*[1]Intermediate!R971/100</f>
        <v>#N/A</v>
      </c>
      <c r="J971" s="8" t="e">
        <f>VLOOKUP($A971,[1]Intermediate!A:T,10)*[1]Intermediate!S971/100</f>
        <v>#N/A</v>
      </c>
      <c r="K971" t="str">
        <f t="shared" si="60"/>
        <v/>
      </c>
      <c r="L971" s="9" t="e">
        <f>VLOOKUP($A971,[1]Intermediate!A:T,2)</f>
        <v>#N/A</v>
      </c>
      <c r="M971" t="e">
        <f t="shared" si="61"/>
        <v>#N/A</v>
      </c>
      <c r="N971" s="10" t="e">
        <f t="shared" si="62"/>
        <v>#N/A</v>
      </c>
      <c r="O971" s="10" t="e">
        <f t="shared" si="62"/>
        <v>#N/A</v>
      </c>
      <c r="P971" s="10" t="e">
        <f t="shared" si="62"/>
        <v>#N/A</v>
      </c>
      <c r="Q971" s="11" t="e">
        <f t="shared" si="63"/>
        <v>#N/A</v>
      </c>
    </row>
    <row r="972" spans="1:17" ht="15" hidden="1" customHeight="1" x14ac:dyDescent="0.3">
      <c r="A972" s="5">
        <f>[1]Intermediate!A972</f>
        <v>0</v>
      </c>
      <c r="B972" s="6" t="e">
        <f>VLOOKUP($D972,'[1]Counties Systems Crosswalk'!C:E,3)</f>
        <v>#N/A</v>
      </c>
      <c r="C972" s="7" t="e">
        <f>VLOOKUP($A972,[1]Intermediate!A:T,3)</f>
        <v>#N/A</v>
      </c>
      <c r="D972" s="7" t="e">
        <f>VLOOKUP($C972,[1]Claims!A:B,2,FALSE)</f>
        <v>#N/A</v>
      </c>
      <c r="E972" t="e">
        <f>VLOOKUP($D972,'[1]Counties Systems Crosswalk'!C:D,2)</f>
        <v>#N/A</v>
      </c>
      <c r="F972" t="e">
        <f>VLOOKUP($A972,[1]Intermediate!A:T,5)</f>
        <v>#N/A</v>
      </c>
      <c r="G972" s="8" t="e">
        <f>VLOOKUP($A972,[1]Intermediate!A:T,10)</f>
        <v>#N/A</v>
      </c>
      <c r="H972" s="8" t="e">
        <f>VLOOKUP($A972,[1]Intermediate!A:T,10)*[1]Intermediate!Q972/100</f>
        <v>#N/A</v>
      </c>
      <c r="I972" s="8" t="e">
        <f>VLOOKUP($A972,[1]Intermediate!A:T,10)*[1]Intermediate!R972/100</f>
        <v>#N/A</v>
      </c>
      <c r="J972" s="8" t="e">
        <f>VLOOKUP($A972,[1]Intermediate!A:T,10)*[1]Intermediate!S972/100</f>
        <v>#N/A</v>
      </c>
      <c r="K972" t="str">
        <f t="shared" si="60"/>
        <v/>
      </c>
      <c r="L972" s="9" t="e">
        <f>VLOOKUP($A972,[1]Intermediate!A:T,2)</f>
        <v>#N/A</v>
      </c>
      <c r="M972" t="e">
        <f t="shared" si="61"/>
        <v>#N/A</v>
      </c>
      <c r="N972" s="10" t="e">
        <f t="shared" si="62"/>
        <v>#N/A</v>
      </c>
      <c r="O972" s="10" t="e">
        <f t="shared" si="62"/>
        <v>#N/A</v>
      </c>
      <c r="P972" s="10" t="e">
        <f t="shared" si="62"/>
        <v>#N/A</v>
      </c>
      <c r="Q972" s="11" t="e">
        <f t="shared" si="63"/>
        <v>#N/A</v>
      </c>
    </row>
    <row r="973" spans="1:17" ht="15" hidden="1" customHeight="1" x14ac:dyDescent="0.3">
      <c r="A973" s="5">
        <f>[1]Intermediate!A973</f>
        <v>0</v>
      </c>
      <c r="B973" s="6" t="e">
        <f>VLOOKUP($D973,'[1]Counties Systems Crosswalk'!C:E,3)</f>
        <v>#N/A</v>
      </c>
      <c r="C973" s="7" t="e">
        <f>VLOOKUP($A973,[1]Intermediate!A:T,3)</f>
        <v>#N/A</v>
      </c>
      <c r="D973" s="7" t="e">
        <f>VLOOKUP($C973,[1]Claims!A:B,2,FALSE)</f>
        <v>#N/A</v>
      </c>
      <c r="E973" t="e">
        <f>VLOOKUP($D973,'[1]Counties Systems Crosswalk'!C:D,2)</f>
        <v>#N/A</v>
      </c>
      <c r="F973" t="e">
        <f>VLOOKUP($A973,[1]Intermediate!A:T,5)</f>
        <v>#N/A</v>
      </c>
      <c r="G973" s="8" t="e">
        <f>VLOOKUP($A973,[1]Intermediate!A:T,10)</f>
        <v>#N/A</v>
      </c>
      <c r="H973" s="8" t="e">
        <f>VLOOKUP($A973,[1]Intermediate!A:T,10)*[1]Intermediate!Q973/100</f>
        <v>#N/A</v>
      </c>
      <c r="I973" s="8" t="e">
        <f>VLOOKUP($A973,[1]Intermediate!A:T,10)*[1]Intermediate!R973/100</f>
        <v>#N/A</v>
      </c>
      <c r="J973" s="8" t="e">
        <f>VLOOKUP($A973,[1]Intermediate!A:T,10)*[1]Intermediate!S973/100</f>
        <v>#N/A</v>
      </c>
      <c r="K973" t="str">
        <f t="shared" si="60"/>
        <v/>
      </c>
      <c r="L973" s="9" t="e">
        <f>VLOOKUP($A973,[1]Intermediate!A:T,2)</f>
        <v>#N/A</v>
      </c>
      <c r="M973" t="e">
        <f t="shared" si="61"/>
        <v>#N/A</v>
      </c>
      <c r="N973" s="10" t="e">
        <f t="shared" si="62"/>
        <v>#N/A</v>
      </c>
      <c r="O973" s="10" t="e">
        <f t="shared" si="62"/>
        <v>#N/A</v>
      </c>
      <c r="P973" s="10" t="e">
        <f t="shared" si="62"/>
        <v>#N/A</v>
      </c>
      <c r="Q973" s="11" t="e">
        <f t="shared" si="63"/>
        <v>#N/A</v>
      </c>
    </row>
    <row r="974" spans="1:17" ht="15" hidden="1" customHeight="1" x14ac:dyDescent="0.3">
      <c r="A974" s="5">
        <f>[1]Intermediate!A974</f>
        <v>0</v>
      </c>
      <c r="B974" s="6" t="e">
        <f>VLOOKUP($D974,'[1]Counties Systems Crosswalk'!C:E,3)</f>
        <v>#N/A</v>
      </c>
      <c r="C974" s="7" t="e">
        <f>VLOOKUP($A974,[1]Intermediate!A:T,3)</f>
        <v>#N/A</v>
      </c>
      <c r="D974" s="7" t="e">
        <f>VLOOKUP($C974,[1]Claims!A:B,2,FALSE)</f>
        <v>#N/A</v>
      </c>
      <c r="E974" t="e">
        <f>VLOOKUP($D974,'[1]Counties Systems Crosswalk'!C:D,2)</f>
        <v>#N/A</v>
      </c>
      <c r="F974" t="e">
        <f>VLOOKUP($A974,[1]Intermediate!A:T,5)</f>
        <v>#N/A</v>
      </c>
      <c r="G974" s="8" t="e">
        <f>VLOOKUP($A974,[1]Intermediate!A:T,10)</f>
        <v>#N/A</v>
      </c>
      <c r="H974" s="8" t="e">
        <f>VLOOKUP($A974,[1]Intermediate!A:T,10)*[1]Intermediate!Q974/100</f>
        <v>#N/A</v>
      </c>
      <c r="I974" s="8" t="e">
        <f>VLOOKUP($A974,[1]Intermediate!A:T,10)*[1]Intermediate!R974/100</f>
        <v>#N/A</v>
      </c>
      <c r="J974" s="8" t="e">
        <f>VLOOKUP($A974,[1]Intermediate!A:T,10)*[1]Intermediate!S974/100</f>
        <v>#N/A</v>
      </c>
      <c r="K974" t="str">
        <f t="shared" si="60"/>
        <v/>
      </c>
      <c r="L974" s="9" t="e">
        <f>VLOOKUP($A974,[1]Intermediate!A:T,2)</f>
        <v>#N/A</v>
      </c>
      <c r="M974" t="e">
        <f t="shared" si="61"/>
        <v>#N/A</v>
      </c>
      <c r="N974" s="10" t="e">
        <f t="shared" si="62"/>
        <v>#N/A</v>
      </c>
      <c r="O974" s="10" t="e">
        <f t="shared" si="62"/>
        <v>#N/A</v>
      </c>
      <c r="P974" s="10" t="e">
        <f t="shared" si="62"/>
        <v>#N/A</v>
      </c>
      <c r="Q974" s="11" t="e">
        <f t="shared" si="63"/>
        <v>#N/A</v>
      </c>
    </row>
    <row r="975" spans="1:17" ht="15" hidden="1" customHeight="1" x14ac:dyDescent="0.3">
      <c r="A975" s="5">
        <f>[1]Intermediate!A975</f>
        <v>0</v>
      </c>
      <c r="B975" s="6" t="e">
        <f>VLOOKUP($D975,'[1]Counties Systems Crosswalk'!C:E,3)</f>
        <v>#N/A</v>
      </c>
      <c r="C975" s="7" t="e">
        <f>VLOOKUP($A975,[1]Intermediate!A:T,3)</f>
        <v>#N/A</v>
      </c>
      <c r="D975" s="7" t="e">
        <f>VLOOKUP($C975,[1]Claims!A:B,2,FALSE)</f>
        <v>#N/A</v>
      </c>
      <c r="E975" t="e">
        <f>VLOOKUP($D975,'[1]Counties Systems Crosswalk'!C:D,2)</f>
        <v>#N/A</v>
      </c>
      <c r="F975" t="e">
        <f>VLOOKUP($A975,[1]Intermediate!A:T,5)</f>
        <v>#N/A</v>
      </c>
      <c r="G975" s="8" t="e">
        <f>VLOOKUP($A975,[1]Intermediate!A:T,10)</f>
        <v>#N/A</v>
      </c>
      <c r="H975" s="8" t="e">
        <f>VLOOKUP($A975,[1]Intermediate!A:T,10)*[1]Intermediate!Q975/100</f>
        <v>#N/A</v>
      </c>
      <c r="I975" s="8" t="e">
        <f>VLOOKUP($A975,[1]Intermediate!A:T,10)*[1]Intermediate!R975/100</f>
        <v>#N/A</v>
      </c>
      <c r="J975" s="8" t="e">
        <f>VLOOKUP($A975,[1]Intermediate!A:T,10)*[1]Intermediate!S975/100</f>
        <v>#N/A</v>
      </c>
      <c r="K975" t="str">
        <f t="shared" si="60"/>
        <v/>
      </c>
      <c r="L975" s="9" t="e">
        <f>VLOOKUP($A975,[1]Intermediate!A:T,2)</f>
        <v>#N/A</v>
      </c>
      <c r="M975" t="e">
        <f t="shared" si="61"/>
        <v>#N/A</v>
      </c>
      <c r="N975" s="10" t="e">
        <f t="shared" si="62"/>
        <v>#N/A</v>
      </c>
      <c r="O975" s="10" t="e">
        <f t="shared" si="62"/>
        <v>#N/A</v>
      </c>
      <c r="P975" s="10" t="e">
        <f t="shared" si="62"/>
        <v>#N/A</v>
      </c>
      <c r="Q975" s="11" t="e">
        <f t="shared" si="63"/>
        <v>#N/A</v>
      </c>
    </row>
    <row r="976" spans="1:17" ht="15" hidden="1" customHeight="1" x14ac:dyDescent="0.3">
      <c r="A976" s="5">
        <f>[1]Intermediate!A976</f>
        <v>0</v>
      </c>
      <c r="B976" s="6" t="e">
        <f>VLOOKUP($D976,'[1]Counties Systems Crosswalk'!C:E,3)</f>
        <v>#N/A</v>
      </c>
      <c r="C976" s="7" t="e">
        <f>VLOOKUP($A976,[1]Intermediate!A:T,3)</f>
        <v>#N/A</v>
      </c>
      <c r="D976" s="7" t="e">
        <f>VLOOKUP($C976,[1]Claims!A:B,2,FALSE)</f>
        <v>#N/A</v>
      </c>
      <c r="E976" t="e">
        <f>VLOOKUP($D976,'[1]Counties Systems Crosswalk'!C:D,2)</f>
        <v>#N/A</v>
      </c>
      <c r="F976" t="e">
        <f>VLOOKUP($A976,[1]Intermediate!A:T,5)</f>
        <v>#N/A</v>
      </c>
      <c r="G976" s="8" t="e">
        <f>VLOOKUP($A976,[1]Intermediate!A:T,10)</f>
        <v>#N/A</v>
      </c>
      <c r="H976" s="8" t="e">
        <f>VLOOKUP($A976,[1]Intermediate!A:T,10)*[1]Intermediate!Q976/100</f>
        <v>#N/A</v>
      </c>
      <c r="I976" s="8" t="e">
        <f>VLOOKUP($A976,[1]Intermediate!A:T,10)*[1]Intermediate!R976/100</f>
        <v>#N/A</v>
      </c>
      <c r="J976" s="8" t="e">
        <f>VLOOKUP($A976,[1]Intermediate!A:T,10)*[1]Intermediate!S976/100</f>
        <v>#N/A</v>
      </c>
      <c r="K976" t="str">
        <f t="shared" si="60"/>
        <v/>
      </c>
      <c r="L976" s="9" t="e">
        <f>VLOOKUP($A976,[1]Intermediate!A:T,2)</f>
        <v>#N/A</v>
      </c>
      <c r="M976" t="e">
        <f t="shared" si="61"/>
        <v>#N/A</v>
      </c>
      <c r="N976" s="10" t="e">
        <f t="shared" si="62"/>
        <v>#N/A</v>
      </c>
      <c r="O976" s="10" t="e">
        <f t="shared" si="62"/>
        <v>#N/A</v>
      </c>
      <c r="P976" s="10" t="e">
        <f t="shared" si="62"/>
        <v>#N/A</v>
      </c>
      <c r="Q976" s="11" t="e">
        <f t="shared" si="63"/>
        <v>#N/A</v>
      </c>
    </row>
    <row r="977" spans="1:17" ht="15" hidden="1" customHeight="1" x14ac:dyDescent="0.3">
      <c r="A977" s="5">
        <f>[1]Intermediate!A977</f>
        <v>0</v>
      </c>
      <c r="B977" s="6" t="e">
        <f>VLOOKUP($D977,'[1]Counties Systems Crosswalk'!C:E,3)</f>
        <v>#N/A</v>
      </c>
      <c r="C977" s="7" t="e">
        <f>VLOOKUP($A977,[1]Intermediate!A:T,3)</f>
        <v>#N/A</v>
      </c>
      <c r="D977" s="7" t="e">
        <f>VLOOKUP($C977,[1]Claims!A:B,2,FALSE)</f>
        <v>#N/A</v>
      </c>
      <c r="E977" t="e">
        <f>VLOOKUP($D977,'[1]Counties Systems Crosswalk'!C:D,2)</f>
        <v>#N/A</v>
      </c>
      <c r="F977" t="e">
        <f>VLOOKUP($A977,[1]Intermediate!A:T,5)</f>
        <v>#N/A</v>
      </c>
      <c r="G977" s="8" t="e">
        <f>VLOOKUP($A977,[1]Intermediate!A:T,10)</f>
        <v>#N/A</v>
      </c>
      <c r="H977" s="8" t="e">
        <f>VLOOKUP($A977,[1]Intermediate!A:T,10)*[1]Intermediate!Q977/100</f>
        <v>#N/A</v>
      </c>
      <c r="I977" s="8" t="e">
        <f>VLOOKUP($A977,[1]Intermediate!A:T,10)*[1]Intermediate!R977/100</f>
        <v>#N/A</v>
      </c>
      <c r="J977" s="8" t="e">
        <f>VLOOKUP($A977,[1]Intermediate!A:T,10)*[1]Intermediate!S977/100</f>
        <v>#N/A</v>
      </c>
      <c r="K977" t="str">
        <f t="shared" si="60"/>
        <v/>
      </c>
      <c r="L977" s="9" t="e">
        <f>VLOOKUP($A977,[1]Intermediate!A:T,2)</f>
        <v>#N/A</v>
      </c>
      <c r="M977" t="e">
        <f t="shared" si="61"/>
        <v>#N/A</v>
      </c>
      <c r="N977" s="10" t="e">
        <f t="shared" si="62"/>
        <v>#N/A</v>
      </c>
      <c r="O977" s="10" t="e">
        <f t="shared" si="62"/>
        <v>#N/A</v>
      </c>
      <c r="P977" s="10" t="e">
        <f t="shared" si="62"/>
        <v>#N/A</v>
      </c>
      <c r="Q977" s="11" t="e">
        <f t="shared" si="63"/>
        <v>#N/A</v>
      </c>
    </row>
    <row r="978" spans="1:17" ht="15" hidden="1" customHeight="1" x14ac:dyDescent="0.3">
      <c r="A978" s="5">
        <f>[1]Intermediate!A978</f>
        <v>0</v>
      </c>
      <c r="B978" s="6" t="e">
        <f>VLOOKUP($D978,'[1]Counties Systems Crosswalk'!C:E,3)</f>
        <v>#N/A</v>
      </c>
      <c r="C978" s="7" t="e">
        <f>VLOOKUP($A978,[1]Intermediate!A:T,3)</f>
        <v>#N/A</v>
      </c>
      <c r="D978" s="7" t="e">
        <f>VLOOKUP($C978,[1]Claims!A:B,2,FALSE)</f>
        <v>#N/A</v>
      </c>
      <c r="E978" t="e">
        <f>VLOOKUP($D978,'[1]Counties Systems Crosswalk'!C:D,2)</f>
        <v>#N/A</v>
      </c>
      <c r="F978" t="e">
        <f>VLOOKUP($A978,[1]Intermediate!A:T,5)</f>
        <v>#N/A</v>
      </c>
      <c r="G978" s="8" t="e">
        <f>VLOOKUP($A978,[1]Intermediate!A:T,10)</f>
        <v>#N/A</v>
      </c>
      <c r="H978" s="8" t="e">
        <f>VLOOKUP($A978,[1]Intermediate!A:T,10)*[1]Intermediate!Q978/100</f>
        <v>#N/A</v>
      </c>
      <c r="I978" s="8" t="e">
        <f>VLOOKUP($A978,[1]Intermediate!A:T,10)*[1]Intermediate!R978/100</f>
        <v>#N/A</v>
      </c>
      <c r="J978" s="8" t="e">
        <f>VLOOKUP($A978,[1]Intermediate!A:T,10)*[1]Intermediate!S978/100</f>
        <v>#N/A</v>
      </c>
      <c r="K978" t="str">
        <f t="shared" si="60"/>
        <v/>
      </c>
      <c r="L978" s="9" t="e">
        <f>VLOOKUP($A978,[1]Intermediate!A:T,2)</f>
        <v>#N/A</v>
      </c>
      <c r="M978" t="e">
        <f t="shared" si="61"/>
        <v>#N/A</v>
      </c>
      <c r="N978" s="10" t="e">
        <f t="shared" si="62"/>
        <v>#N/A</v>
      </c>
      <c r="O978" s="10" t="e">
        <f t="shared" si="62"/>
        <v>#N/A</v>
      </c>
      <c r="P978" s="10" t="e">
        <f t="shared" si="62"/>
        <v>#N/A</v>
      </c>
      <c r="Q978" s="11" t="e">
        <f t="shared" si="63"/>
        <v>#N/A</v>
      </c>
    </row>
    <row r="979" spans="1:17" ht="15" hidden="1" customHeight="1" x14ac:dyDescent="0.3">
      <c r="A979" s="5">
        <f>[1]Intermediate!A979</f>
        <v>0</v>
      </c>
      <c r="B979" s="6" t="e">
        <f>VLOOKUP($D979,'[1]Counties Systems Crosswalk'!C:E,3)</f>
        <v>#N/A</v>
      </c>
      <c r="C979" s="7" t="e">
        <f>VLOOKUP($A979,[1]Intermediate!A:T,3)</f>
        <v>#N/A</v>
      </c>
      <c r="D979" s="7" t="e">
        <f>VLOOKUP($C979,[1]Claims!A:B,2,FALSE)</f>
        <v>#N/A</v>
      </c>
      <c r="E979" t="e">
        <f>VLOOKUP($D979,'[1]Counties Systems Crosswalk'!C:D,2)</f>
        <v>#N/A</v>
      </c>
      <c r="F979" t="e">
        <f>VLOOKUP($A979,[1]Intermediate!A:T,5)</f>
        <v>#N/A</v>
      </c>
      <c r="G979" s="8" t="e">
        <f>VLOOKUP($A979,[1]Intermediate!A:T,10)</f>
        <v>#N/A</v>
      </c>
      <c r="H979" s="8" t="e">
        <f>VLOOKUP($A979,[1]Intermediate!A:T,10)*[1]Intermediate!Q979/100</f>
        <v>#N/A</v>
      </c>
      <c r="I979" s="8" t="e">
        <f>VLOOKUP($A979,[1]Intermediate!A:T,10)*[1]Intermediate!R979/100</f>
        <v>#N/A</v>
      </c>
      <c r="J979" s="8" t="e">
        <f>VLOOKUP($A979,[1]Intermediate!A:T,10)*[1]Intermediate!S979/100</f>
        <v>#N/A</v>
      </c>
      <c r="K979" t="str">
        <f t="shared" si="60"/>
        <v/>
      </c>
      <c r="L979" s="9" t="e">
        <f>VLOOKUP($A979,[1]Intermediate!A:T,2)</f>
        <v>#N/A</v>
      </c>
      <c r="M979" t="e">
        <f t="shared" si="61"/>
        <v>#N/A</v>
      </c>
      <c r="N979" s="10" t="e">
        <f t="shared" si="62"/>
        <v>#N/A</v>
      </c>
      <c r="O979" s="10" t="e">
        <f t="shared" si="62"/>
        <v>#N/A</v>
      </c>
      <c r="P979" s="10" t="e">
        <f t="shared" si="62"/>
        <v>#N/A</v>
      </c>
      <c r="Q979" s="11" t="e">
        <f t="shared" si="63"/>
        <v>#N/A</v>
      </c>
    </row>
    <row r="980" spans="1:17" ht="15" hidden="1" customHeight="1" x14ac:dyDescent="0.3">
      <c r="A980" s="5">
        <f>[1]Intermediate!A980</f>
        <v>0</v>
      </c>
      <c r="B980" s="6" t="e">
        <f>VLOOKUP($D980,'[1]Counties Systems Crosswalk'!C:E,3)</f>
        <v>#N/A</v>
      </c>
      <c r="C980" s="7" t="e">
        <f>VLOOKUP($A980,[1]Intermediate!A:T,3)</f>
        <v>#N/A</v>
      </c>
      <c r="D980" s="7" t="e">
        <f>VLOOKUP($C980,[1]Claims!A:B,2,FALSE)</f>
        <v>#N/A</v>
      </c>
      <c r="E980" t="e">
        <f>VLOOKUP($D980,'[1]Counties Systems Crosswalk'!C:D,2)</f>
        <v>#N/A</v>
      </c>
      <c r="F980" t="e">
        <f>VLOOKUP($A980,[1]Intermediate!A:T,5)</f>
        <v>#N/A</v>
      </c>
      <c r="G980" s="8" t="e">
        <f>VLOOKUP($A980,[1]Intermediate!A:T,10)</f>
        <v>#N/A</v>
      </c>
      <c r="H980" s="8" t="e">
        <f>VLOOKUP($A980,[1]Intermediate!A:T,10)*[1]Intermediate!Q980/100</f>
        <v>#N/A</v>
      </c>
      <c r="I980" s="8" t="e">
        <f>VLOOKUP($A980,[1]Intermediate!A:T,10)*[1]Intermediate!R980/100</f>
        <v>#N/A</v>
      </c>
      <c r="J980" s="8" t="e">
        <f>VLOOKUP($A980,[1]Intermediate!A:T,10)*[1]Intermediate!S980/100</f>
        <v>#N/A</v>
      </c>
      <c r="K980" t="str">
        <f t="shared" si="60"/>
        <v/>
      </c>
      <c r="L980" s="9" t="e">
        <f>VLOOKUP($A980,[1]Intermediate!A:T,2)</f>
        <v>#N/A</v>
      </c>
      <c r="M980" t="e">
        <f t="shared" si="61"/>
        <v>#N/A</v>
      </c>
      <c r="N980" s="10" t="e">
        <f t="shared" si="62"/>
        <v>#N/A</v>
      </c>
      <c r="O980" s="10" t="e">
        <f t="shared" si="62"/>
        <v>#N/A</v>
      </c>
      <c r="P980" s="10" t="e">
        <f t="shared" si="62"/>
        <v>#N/A</v>
      </c>
      <c r="Q980" s="11" t="e">
        <f t="shared" si="63"/>
        <v>#N/A</v>
      </c>
    </row>
    <row r="981" spans="1:17" ht="15" hidden="1" customHeight="1" x14ac:dyDescent="0.3">
      <c r="A981" s="5">
        <f>[1]Intermediate!A981</f>
        <v>0</v>
      </c>
      <c r="B981" s="6" t="e">
        <f>VLOOKUP($D981,'[1]Counties Systems Crosswalk'!C:E,3)</f>
        <v>#N/A</v>
      </c>
      <c r="C981" s="7" t="e">
        <f>VLOOKUP($A981,[1]Intermediate!A:T,3)</f>
        <v>#N/A</v>
      </c>
      <c r="D981" s="7" t="e">
        <f>VLOOKUP($C981,[1]Claims!A:B,2,FALSE)</f>
        <v>#N/A</v>
      </c>
      <c r="E981" t="e">
        <f>VLOOKUP($D981,'[1]Counties Systems Crosswalk'!C:D,2)</f>
        <v>#N/A</v>
      </c>
      <c r="F981" t="e">
        <f>VLOOKUP($A981,[1]Intermediate!A:T,5)</f>
        <v>#N/A</v>
      </c>
      <c r="G981" s="8" t="e">
        <f>VLOOKUP($A981,[1]Intermediate!A:T,10)</f>
        <v>#N/A</v>
      </c>
      <c r="H981" s="8" t="e">
        <f>VLOOKUP($A981,[1]Intermediate!A:T,10)*[1]Intermediate!Q981/100</f>
        <v>#N/A</v>
      </c>
      <c r="I981" s="8" t="e">
        <f>VLOOKUP($A981,[1]Intermediate!A:T,10)*[1]Intermediate!R981/100</f>
        <v>#N/A</v>
      </c>
      <c r="J981" s="8" t="e">
        <f>VLOOKUP($A981,[1]Intermediate!A:T,10)*[1]Intermediate!S981/100</f>
        <v>#N/A</v>
      </c>
      <c r="K981" t="str">
        <f t="shared" si="60"/>
        <v/>
      </c>
      <c r="L981" s="9" t="e">
        <f>VLOOKUP($A981,[1]Intermediate!A:T,2)</f>
        <v>#N/A</v>
      </c>
      <c r="M981" t="e">
        <f t="shared" si="61"/>
        <v>#N/A</v>
      </c>
      <c r="N981" s="10" t="e">
        <f t="shared" si="62"/>
        <v>#N/A</v>
      </c>
      <c r="O981" s="10" t="e">
        <f t="shared" si="62"/>
        <v>#N/A</v>
      </c>
      <c r="P981" s="10" t="e">
        <f t="shared" si="62"/>
        <v>#N/A</v>
      </c>
      <c r="Q981" s="11" t="e">
        <f t="shared" si="63"/>
        <v>#N/A</v>
      </c>
    </row>
    <row r="982" spans="1:17" ht="15" hidden="1" customHeight="1" x14ac:dyDescent="0.3">
      <c r="A982" s="5">
        <f>[1]Intermediate!A982</f>
        <v>0</v>
      </c>
      <c r="B982" s="6" t="e">
        <f>VLOOKUP($D982,'[1]Counties Systems Crosswalk'!C:E,3)</f>
        <v>#N/A</v>
      </c>
      <c r="C982" s="7" t="e">
        <f>VLOOKUP($A982,[1]Intermediate!A:T,3)</f>
        <v>#N/A</v>
      </c>
      <c r="D982" s="7" t="e">
        <f>VLOOKUP($C982,[1]Claims!A:B,2,FALSE)</f>
        <v>#N/A</v>
      </c>
      <c r="E982" t="e">
        <f>VLOOKUP($D982,'[1]Counties Systems Crosswalk'!C:D,2)</f>
        <v>#N/A</v>
      </c>
      <c r="F982" t="e">
        <f>VLOOKUP($A982,[1]Intermediate!A:T,5)</f>
        <v>#N/A</v>
      </c>
      <c r="G982" s="8" t="e">
        <f>VLOOKUP($A982,[1]Intermediate!A:T,10)</f>
        <v>#N/A</v>
      </c>
      <c r="H982" s="8" t="e">
        <f>VLOOKUP($A982,[1]Intermediate!A:T,10)*[1]Intermediate!Q982/100</f>
        <v>#N/A</v>
      </c>
      <c r="I982" s="8" t="e">
        <f>VLOOKUP($A982,[1]Intermediate!A:T,10)*[1]Intermediate!R982/100</f>
        <v>#N/A</v>
      </c>
      <c r="J982" s="8" t="e">
        <f>VLOOKUP($A982,[1]Intermediate!A:T,10)*[1]Intermediate!S982/100</f>
        <v>#N/A</v>
      </c>
      <c r="K982" t="str">
        <f t="shared" si="60"/>
        <v/>
      </c>
      <c r="L982" s="9" t="e">
        <f>VLOOKUP($A982,[1]Intermediate!A:T,2)</f>
        <v>#N/A</v>
      </c>
      <c r="M982" t="e">
        <f t="shared" si="61"/>
        <v>#N/A</v>
      </c>
      <c r="N982" s="10" t="e">
        <f t="shared" si="62"/>
        <v>#N/A</v>
      </c>
      <c r="O982" s="10" t="e">
        <f t="shared" si="62"/>
        <v>#N/A</v>
      </c>
      <c r="P982" s="10" t="e">
        <f t="shared" si="62"/>
        <v>#N/A</v>
      </c>
      <c r="Q982" s="11" t="e">
        <f t="shared" si="63"/>
        <v>#N/A</v>
      </c>
    </row>
    <row r="983" spans="1:17" ht="15" hidden="1" customHeight="1" x14ac:dyDescent="0.3">
      <c r="A983" s="5">
        <f>[1]Intermediate!A983</f>
        <v>0</v>
      </c>
      <c r="B983" s="6" t="e">
        <f>VLOOKUP($D983,'[1]Counties Systems Crosswalk'!C:E,3)</f>
        <v>#N/A</v>
      </c>
      <c r="C983" s="7" t="e">
        <f>VLOOKUP($A983,[1]Intermediate!A:T,3)</f>
        <v>#N/A</v>
      </c>
      <c r="D983" s="7" t="e">
        <f>VLOOKUP($C983,[1]Claims!A:B,2,FALSE)</f>
        <v>#N/A</v>
      </c>
      <c r="E983" t="e">
        <f>VLOOKUP($D983,'[1]Counties Systems Crosswalk'!C:D,2)</f>
        <v>#N/A</v>
      </c>
      <c r="F983" t="e">
        <f>VLOOKUP($A983,[1]Intermediate!A:T,5)</f>
        <v>#N/A</v>
      </c>
      <c r="G983" s="8" t="e">
        <f>VLOOKUP($A983,[1]Intermediate!A:T,10)</f>
        <v>#N/A</v>
      </c>
      <c r="H983" s="8" t="e">
        <f>VLOOKUP($A983,[1]Intermediate!A:T,10)*[1]Intermediate!Q983/100</f>
        <v>#N/A</v>
      </c>
      <c r="I983" s="8" t="e">
        <f>VLOOKUP($A983,[1]Intermediate!A:T,10)*[1]Intermediate!R983/100</f>
        <v>#N/A</v>
      </c>
      <c r="J983" s="8" t="e">
        <f>VLOOKUP($A983,[1]Intermediate!A:T,10)*[1]Intermediate!S983/100</f>
        <v>#N/A</v>
      </c>
      <c r="K983" t="str">
        <f t="shared" si="60"/>
        <v/>
      </c>
      <c r="L983" s="9" t="e">
        <f>VLOOKUP($A983,[1]Intermediate!A:T,2)</f>
        <v>#N/A</v>
      </c>
      <c r="M983" t="e">
        <f t="shared" si="61"/>
        <v>#N/A</v>
      </c>
      <c r="N983" s="10" t="e">
        <f t="shared" si="62"/>
        <v>#N/A</v>
      </c>
      <c r="O983" s="10" t="e">
        <f t="shared" si="62"/>
        <v>#N/A</v>
      </c>
      <c r="P983" s="10" t="e">
        <f t="shared" si="62"/>
        <v>#N/A</v>
      </c>
      <c r="Q983" s="11" t="e">
        <f t="shared" si="63"/>
        <v>#N/A</v>
      </c>
    </row>
    <row r="984" spans="1:17" ht="15" hidden="1" customHeight="1" x14ac:dyDescent="0.3">
      <c r="A984" s="5">
        <f>[1]Intermediate!A984</f>
        <v>0</v>
      </c>
      <c r="B984" s="6" t="e">
        <f>VLOOKUP($D984,'[1]Counties Systems Crosswalk'!C:E,3)</f>
        <v>#N/A</v>
      </c>
      <c r="C984" s="7" t="e">
        <f>VLOOKUP($A984,[1]Intermediate!A:T,3)</f>
        <v>#N/A</v>
      </c>
      <c r="D984" s="7" t="e">
        <f>VLOOKUP($C984,[1]Claims!A:B,2,FALSE)</f>
        <v>#N/A</v>
      </c>
      <c r="E984" t="e">
        <f>VLOOKUP($D984,'[1]Counties Systems Crosswalk'!C:D,2)</f>
        <v>#N/A</v>
      </c>
      <c r="F984" t="e">
        <f>VLOOKUP($A984,[1]Intermediate!A:T,5)</f>
        <v>#N/A</v>
      </c>
      <c r="G984" s="8" t="e">
        <f>VLOOKUP($A984,[1]Intermediate!A:T,10)</f>
        <v>#N/A</v>
      </c>
      <c r="H984" s="8" t="e">
        <f>VLOOKUP($A984,[1]Intermediate!A:T,10)*[1]Intermediate!Q984/100</f>
        <v>#N/A</v>
      </c>
      <c r="I984" s="8" t="e">
        <f>VLOOKUP($A984,[1]Intermediate!A:T,10)*[1]Intermediate!R984/100</f>
        <v>#N/A</v>
      </c>
      <c r="J984" s="8" t="e">
        <f>VLOOKUP($A984,[1]Intermediate!A:T,10)*[1]Intermediate!S984/100</f>
        <v>#N/A</v>
      </c>
      <c r="K984" t="str">
        <f t="shared" si="60"/>
        <v/>
      </c>
      <c r="L984" s="9" t="e">
        <f>VLOOKUP($A984,[1]Intermediate!A:T,2)</f>
        <v>#N/A</v>
      </c>
      <c r="M984" t="e">
        <f t="shared" si="61"/>
        <v>#N/A</v>
      </c>
      <c r="N984" s="10" t="e">
        <f t="shared" si="62"/>
        <v>#N/A</v>
      </c>
      <c r="O984" s="10" t="e">
        <f t="shared" si="62"/>
        <v>#N/A</v>
      </c>
      <c r="P984" s="10" t="e">
        <f t="shared" si="62"/>
        <v>#N/A</v>
      </c>
      <c r="Q984" s="11" t="e">
        <f t="shared" si="63"/>
        <v>#N/A</v>
      </c>
    </row>
    <row r="985" spans="1:17" ht="15" hidden="1" customHeight="1" x14ac:dyDescent="0.3">
      <c r="A985" s="5">
        <f>[1]Intermediate!A985</f>
        <v>0</v>
      </c>
      <c r="B985" s="6" t="e">
        <f>VLOOKUP($D985,'[1]Counties Systems Crosswalk'!C:E,3)</f>
        <v>#N/A</v>
      </c>
      <c r="C985" s="7" t="e">
        <f>VLOOKUP($A985,[1]Intermediate!A:T,3)</f>
        <v>#N/A</v>
      </c>
      <c r="D985" s="7" t="e">
        <f>VLOOKUP($C985,[1]Claims!A:B,2,FALSE)</f>
        <v>#N/A</v>
      </c>
      <c r="E985" t="e">
        <f>VLOOKUP($D985,'[1]Counties Systems Crosswalk'!C:D,2)</f>
        <v>#N/A</v>
      </c>
      <c r="F985" t="e">
        <f>VLOOKUP($A985,[1]Intermediate!A:T,5)</f>
        <v>#N/A</v>
      </c>
      <c r="G985" s="8" t="e">
        <f>VLOOKUP($A985,[1]Intermediate!A:T,10)</f>
        <v>#N/A</v>
      </c>
      <c r="H985" s="8" t="e">
        <f>VLOOKUP($A985,[1]Intermediate!A:T,10)*[1]Intermediate!Q985/100</f>
        <v>#N/A</v>
      </c>
      <c r="I985" s="8" t="e">
        <f>VLOOKUP($A985,[1]Intermediate!A:T,10)*[1]Intermediate!R985/100</f>
        <v>#N/A</v>
      </c>
      <c r="J985" s="8" t="e">
        <f>VLOOKUP($A985,[1]Intermediate!A:T,10)*[1]Intermediate!S985/100</f>
        <v>#N/A</v>
      </c>
      <c r="K985" t="str">
        <f t="shared" si="60"/>
        <v/>
      </c>
      <c r="L985" s="9" t="e">
        <f>VLOOKUP($A985,[1]Intermediate!A:T,2)</f>
        <v>#N/A</v>
      </c>
      <c r="M985" t="e">
        <f t="shared" si="61"/>
        <v>#N/A</v>
      </c>
      <c r="N985" s="10" t="e">
        <f t="shared" si="62"/>
        <v>#N/A</v>
      </c>
      <c r="O985" s="10" t="e">
        <f t="shared" si="62"/>
        <v>#N/A</v>
      </c>
      <c r="P985" s="10" t="e">
        <f t="shared" si="62"/>
        <v>#N/A</v>
      </c>
      <c r="Q985" s="11" t="e">
        <f t="shared" si="63"/>
        <v>#N/A</v>
      </c>
    </row>
    <row r="986" spans="1:17" ht="15" hidden="1" customHeight="1" x14ac:dyDescent="0.3">
      <c r="A986" s="5">
        <f>[1]Intermediate!A986</f>
        <v>0</v>
      </c>
      <c r="B986" s="6" t="e">
        <f>VLOOKUP($D986,'[1]Counties Systems Crosswalk'!C:E,3)</f>
        <v>#N/A</v>
      </c>
      <c r="C986" s="7" t="e">
        <f>VLOOKUP($A986,[1]Intermediate!A:T,3)</f>
        <v>#N/A</v>
      </c>
      <c r="D986" s="7" t="e">
        <f>VLOOKUP($C986,[1]Claims!A:B,2,FALSE)</f>
        <v>#N/A</v>
      </c>
      <c r="E986" t="e">
        <f>VLOOKUP($D986,'[1]Counties Systems Crosswalk'!C:D,2)</f>
        <v>#N/A</v>
      </c>
      <c r="F986" t="e">
        <f>VLOOKUP($A986,[1]Intermediate!A:T,5)</f>
        <v>#N/A</v>
      </c>
      <c r="G986" s="8" t="e">
        <f>VLOOKUP($A986,[1]Intermediate!A:T,10)</f>
        <v>#N/A</v>
      </c>
      <c r="H986" s="8" t="e">
        <f>VLOOKUP($A986,[1]Intermediate!A:T,10)*[1]Intermediate!Q986/100</f>
        <v>#N/A</v>
      </c>
      <c r="I986" s="8" t="e">
        <f>VLOOKUP($A986,[1]Intermediate!A:T,10)*[1]Intermediate!R986/100</f>
        <v>#N/A</v>
      </c>
      <c r="J986" s="8" t="e">
        <f>VLOOKUP($A986,[1]Intermediate!A:T,10)*[1]Intermediate!S986/100</f>
        <v>#N/A</v>
      </c>
      <c r="K986" t="str">
        <f t="shared" si="60"/>
        <v/>
      </c>
      <c r="L986" s="9" t="e">
        <f>VLOOKUP($A986,[1]Intermediate!A:T,2)</f>
        <v>#N/A</v>
      </c>
      <c r="M986" t="e">
        <f t="shared" si="61"/>
        <v>#N/A</v>
      </c>
      <c r="N986" s="10" t="e">
        <f t="shared" si="62"/>
        <v>#N/A</v>
      </c>
      <c r="O986" s="10" t="e">
        <f t="shared" si="62"/>
        <v>#N/A</v>
      </c>
      <c r="P986" s="10" t="e">
        <f t="shared" si="62"/>
        <v>#N/A</v>
      </c>
      <c r="Q986" s="11" t="e">
        <f t="shared" si="63"/>
        <v>#N/A</v>
      </c>
    </row>
    <row r="987" spans="1:17" ht="15" hidden="1" customHeight="1" x14ac:dyDescent="0.3">
      <c r="A987" s="5">
        <f>[1]Intermediate!A987</f>
        <v>0</v>
      </c>
      <c r="B987" s="6" t="e">
        <f>VLOOKUP($D987,'[1]Counties Systems Crosswalk'!C:E,3)</f>
        <v>#N/A</v>
      </c>
      <c r="C987" s="7" t="e">
        <f>VLOOKUP($A987,[1]Intermediate!A:T,3)</f>
        <v>#N/A</v>
      </c>
      <c r="D987" s="7" t="e">
        <f>VLOOKUP($C987,[1]Claims!A:B,2,FALSE)</f>
        <v>#N/A</v>
      </c>
      <c r="E987" t="e">
        <f>VLOOKUP($D987,'[1]Counties Systems Crosswalk'!C:D,2)</f>
        <v>#N/A</v>
      </c>
      <c r="F987" t="e">
        <f>VLOOKUP($A987,[1]Intermediate!A:T,5)</f>
        <v>#N/A</v>
      </c>
      <c r="G987" s="8" t="e">
        <f>VLOOKUP($A987,[1]Intermediate!A:T,10)</f>
        <v>#N/A</v>
      </c>
      <c r="H987" s="8" t="e">
        <f>VLOOKUP($A987,[1]Intermediate!A:T,10)*[1]Intermediate!Q987/100</f>
        <v>#N/A</v>
      </c>
      <c r="I987" s="8" t="e">
        <f>VLOOKUP($A987,[1]Intermediate!A:T,10)*[1]Intermediate!R987/100</f>
        <v>#N/A</v>
      </c>
      <c r="J987" s="8" t="e">
        <f>VLOOKUP($A987,[1]Intermediate!A:T,10)*[1]Intermediate!S987/100</f>
        <v>#N/A</v>
      </c>
      <c r="K987" t="str">
        <f t="shared" si="60"/>
        <v/>
      </c>
      <c r="L987" s="9" t="e">
        <f>VLOOKUP($A987,[1]Intermediate!A:T,2)</f>
        <v>#N/A</v>
      </c>
      <c r="M987" t="e">
        <f t="shared" si="61"/>
        <v>#N/A</v>
      </c>
      <c r="N987" s="10" t="e">
        <f t="shared" si="62"/>
        <v>#N/A</v>
      </c>
      <c r="O987" s="10" t="e">
        <f t="shared" si="62"/>
        <v>#N/A</v>
      </c>
      <c r="P987" s="10" t="e">
        <f t="shared" si="62"/>
        <v>#N/A</v>
      </c>
      <c r="Q987" s="11" t="e">
        <f t="shared" si="63"/>
        <v>#N/A</v>
      </c>
    </row>
    <row r="988" spans="1:17" ht="15" hidden="1" customHeight="1" x14ac:dyDescent="0.3">
      <c r="A988" s="5">
        <f>[1]Intermediate!A988</f>
        <v>0</v>
      </c>
      <c r="B988" s="6" t="e">
        <f>VLOOKUP($D988,'[1]Counties Systems Crosswalk'!C:E,3)</f>
        <v>#N/A</v>
      </c>
      <c r="C988" s="7" t="e">
        <f>VLOOKUP($A988,[1]Intermediate!A:T,3)</f>
        <v>#N/A</v>
      </c>
      <c r="D988" s="7" t="e">
        <f>VLOOKUP($C988,[1]Claims!A:B,2,FALSE)</f>
        <v>#N/A</v>
      </c>
      <c r="E988" t="e">
        <f>VLOOKUP($D988,'[1]Counties Systems Crosswalk'!C:D,2)</f>
        <v>#N/A</v>
      </c>
      <c r="F988" t="e">
        <f>VLOOKUP($A988,[1]Intermediate!A:T,5)</f>
        <v>#N/A</v>
      </c>
      <c r="G988" s="8" t="e">
        <f>VLOOKUP($A988,[1]Intermediate!A:T,10)</f>
        <v>#N/A</v>
      </c>
      <c r="H988" s="8" t="e">
        <f>VLOOKUP($A988,[1]Intermediate!A:T,10)*[1]Intermediate!Q988/100</f>
        <v>#N/A</v>
      </c>
      <c r="I988" s="8" t="e">
        <f>VLOOKUP($A988,[1]Intermediate!A:T,10)*[1]Intermediate!R988/100</f>
        <v>#N/A</v>
      </c>
      <c r="J988" s="8" t="e">
        <f>VLOOKUP($A988,[1]Intermediate!A:T,10)*[1]Intermediate!S988/100</f>
        <v>#N/A</v>
      </c>
      <c r="K988" t="str">
        <f t="shared" si="60"/>
        <v/>
      </c>
      <c r="L988" s="9" t="e">
        <f>VLOOKUP($A988,[1]Intermediate!A:T,2)</f>
        <v>#N/A</v>
      </c>
      <c r="M988" t="e">
        <f t="shared" si="61"/>
        <v>#N/A</v>
      </c>
      <c r="N988" s="10" t="e">
        <f t="shared" si="62"/>
        <v>#N/A</v>
      </c>
      <c r="O988" s="10" t="e">
        <f t="shared" si="62"/>
        <v>#N/A</v>
      </c>
      <c r="P988" s="10" t="e">
        <f t="shared" si="62"/>
        <v>#N/A</v>
      </c>
      <c r="Q988" s="11" t="e">
        <f t="shared" si="63"/>
        <v>#N/A</v>
      </c>
    </row>
    <row r="989" spans="1:17" ht="15" hidden="1" customHeight="1" x14ac:dyDescent="0.3">
      <c r="A989" s="5">
        <f>[1]Intermediate!A989</f>
        <v>0</v>
      </c>
      <c r="B989" s="6" t="e">
        <f>VLOOKUP($D989,'[1]Counties Systems Crosswalk'!C:E,3)</f>
        <v>#N/A</v>
      </c>
      <c r="C989" s="7" t="e">
        <f>VLOOKUP($A989,[1]Intermediate!A:T,3)</f>
        <v>#N/A</v>
      </c>
      <c r="D989" s="7" t="e">
        <f>VLOOKUP($C989,[1]Claims!A:B,2,FALSE)</f>
        <v>#N/A</v>
      </c>
      <c r="E989" t="e">
        <f>VLOOKUP($D989,'[1]Counties Systems Crosswalk'!C:D,2)</f>
        <v>#N/A</v>
      </c>
      <c r="F989" t="e">
        <f>VLOOKUP($A989,[1]Intermediate!A:T,5)</f>
        <v>#N/A</v>
      </c>
      <c r="G989" s="8" t="e">
        <f>VLOOKUP($A989,[1]Intermediate!A:T,10)</f>
        <v>#N/A</v>
      </c>
      <c r="H989" s="8" t="e">
        <f>VLOOKUP($A989,[1]Intermediate!A:T,10)*[1]Intermediate!Q989/100</f>
        <v>#N/A</v>
      </c>
      <c r="I989" s="8" t="e">
        <f>VLOOKUP($A989,[1]Intermediate!A:T,10)*[1]Intermediate!R989/100</f>
        <v>#N/A</v>
      </c>
      <c r="J989" s="8" t="e">
        <f>VLOOKUP($A989,[1]Intermediate!A:T,10)*[1]Intermediate!S989/100</f>
        <v>#N/A</v>
      </c>
      <c r="K989" t="str">
        <f t="shared" si="60"/>
        <v/>
      </c>
      <c r="L989" s="9" t="e">
        <f>VLOOKUP($A989,[1]Intermediate!A:T,2)</f>
        <v>#N/A</v>
      </c>
      <c r="M989" t="e">
        <f t="shared" si="61"/>
        <v>#N/A</v>
      </c>
      <c r="N989" s="10" t="e">
        <f t="shared" si="62"/>
        <v>#N/A</v>
      </c>
      <c r="O989" s="10" t="e">
        <f t="shared" si="62"/>
        <v>#N/A</v>
      </c>
      <c r="P989" s="10" t="e">
        <f t="shared" si="62"/>
        <v>#N/A</v>
      </c>
      <c r="Q989" s="11" t="e">
        <f t="shared" si="63"/>
        <v>#N/A</v>
      </c>
    </row>
    <row r="990" spans="1:17" ht="15" hidden="1" customHeight="1" x14ac:dyDescent="0.3">
      <c r="A990" s="5">
        <f>[1]Intermediate!A990</f>
        <v>0</v>
      </c>
      <c r="B990" s="6" t="e">
        <f>VLOOKUP($D990,'[1]Counties Systems Crosswalk'!C:E,3)</f>
        <v>#N/A</v>
      </c>
      <c r="C990" s="7" t="e">
        <f>VLOOKUP($A990,[1]Intermediate!A:T,3)</f>
        <v>#N/A</v>
      </c>
      <c r="D990" s="7" t="e">
        <f>VLOOKUP($C990,[1]Claims!A:B,2,FALSE)</f>
        <v>#N/A</v>
      </c>
      <c r="E990" t="e">
        <f>VLOOKUP($D990,'[1]Counties Systems Crosswalk'!C:D,2)</f>
        <v>#N/A</v>
      </c>
      <c r="F990" t="e">
        <f>VLOOKUP($A990,[1]Intermediate!A:T,5)</f>
        <v>#N/A</v>
      </c>
      <c r="G990" s="8" t="e">
        <f>VLOOKUP($A990,[1]Intermediate!A:T,10)</f>
        <v>#N/A</v>
      </c>
      <c r="H990" s="8" t="e">
        <f>VLOOKUP($A990,[1]Intermediate!A:T,10)*[1]Intermediate!Q990/100</f>
        <v>#N/A</v>
      </c>
      <c r="I990" s="8" t="e">
        <f>VLOOKUP($A990,[1]Intermediate!A:T,10)*[1]Intermediate!R990/100</f>
        <v>#N/A</v>
      </c>
      <c r="J990" s="8" t="e">
        <f>VLOOKUP($A990,[1]Intermediate!A:T,10)*[1]Intermediate!S990/100</f>
        <v>#N/A</v>
      </c>
      <c r="K990" t="str">
        <f t="shared" si="60"/>
        <v/>
      </c>
      <c r="L990" s="9" t="e">
        <f>VLOOKUP($A990,[1]Intermediate!A:T,2)</f>
        <v>#N/A</v>
      </c>
      <c r="M990" t="e">
        <f t="shared" si="61"/>
        <v>#N/A</v>
      </c>
      <c r="N990" s="10" t="e">
        <f t="shared" si="62"/>
        <v>#N/A</v>
      </c>
      <c r="O990" s="10" t="e">
        <f t="shared" si="62"/>
        <v>#N/A</v>
      </c>
      <c r="P990" s="10" t="e">
        <f t="shared" si="62"/>
        <v>#N/A</v>
      </c>
      <c r="Q990" s="11" t="e">
        <f t="shared" si="63"/>
        <v>#N/A</v>
      </c>
    </row>
    <row r="991" spans="1:17" ht="15" hidden="1" customHeight="1" x14ac:dyDescent="0.3">
      <c r="A991" s="5">
        <f>[1]Intermediate!A991</f>
        <v>0</v>
      </c>
      <c r="B991" s="6" t="e">
        <f>VLOOKUP($D991,'[1]Counties Systems Crosswalk'!C:E,3)</f>
        <v>#N/A</v>
      </c>
      <c r="C991" s="7" t="e">
        <f>VLOOKUP($A991,[1]Intermediate!A:T,3)</f>
        <v>#N/A</v>
      </c>
      <c r="D991" s="7" t="e">
        <f>VLOOKUP($C991,[1]Claims!A:B,2,FALSE)</f>
        <v>#N/A</v>
      </c>
      <c r="E991" t="e">
        <f>VLOOKUP($D991,'[1]Counties Systems Crosswalk'!C:D,2)</f>
        <v>#N/A</v>
      </c>
      <c r="F991" t="e">
        <f>VLOOKUP($A991,[1]Intermediate!A:T,5)</f>
        <v>#N/A</v>
      </c>
      <c r="G991" s="8" t="e">
        <f>VLOOKUP($A991,[1]Intermediate!A:T,10)</f>
        <v>#N/A</v>
      </c>
      <c r="H991" s="8" t="e">
        <f>VLOOKUP($A991,[1]Intermediate!A:T,10)*[1]Intermediate!Q991/100</f>
        <v>#N/A</v>
      </c>
      <c r="I991" s="8" t="e">
        <f>VLOOKUP($A991,[1]Intermediate!A:T,10)*[1]Intermediate!R991/100</f>
        <v>#N/A</v>
      </c>
      <c r="J991" s="8" t="e">
        <f>VLOOKUP($A991,[1]Intermediate!A:T,10)*[1]Intermediate!S991/100</f>
        <v>#N/A</v>
      </c>
      <c r="K991" t="str">
        <f t="shared" si="60"/>
        <v/>
      </c>
      <c r="L991" s="9" t="e">
        <f>VLOOKUP($A991,[1]Intermediate!A:T,2)</f>
        <v>#N/A</v>
      </c>
      <c r="M991" t="e">
        <f t="shared" si="61"/>
        <v>#N/A</v>
      </c>
      <c r="N991" s="10" t="e">
        <f t="shared" si="62"/>
        <v>#N/A</v>
      </c>
      <c r="O991" s="10" t="e">
        <f t="shared" si="62"/>
        <v>#N/A</v>
      </c>
      <c r="P991" s="10" t="e">
        <f t="shared" si="62"/>
        <v>#N/A</v>
      </c>
      <c r="Q991" s="11" t="e">
        <f t="shared" si="63"/>
        <v>#N/A</v>
      </c>
    </row>
    <row r="992" spans="1:17" ht="15" hidden="1" customHeight="1" x14ac:dyDescent="0.3">
      <c r="A992" s="5">
        <f>[1]Intermediate!A992</f>
        <v>0</v>
      </c>
      <c r="B992" s="6" t="e">
        <f>VLOOKUP($D992,'[1]Counties Systems Crosswalk'!C:E,3)</f>
        <v>#N/A</v>
      </c>
      <c r="C992" s="7" t="e">
        <f>VLOOKUP($A992,[1]Intermediate!A:T,3)</f>
        <v>#N/A</v>
      </c>
      <c r="D992" s="7" t="e">
        <f>VLOOKUP($C992,[1]Claims!A:B,2,FALSE)</f>
        <v>#N/A</v>
      </c>
      <c r="E992" t="e">
        <f>VLOOKUP($D992,'[1]Counties Systems Crosswalk'!C:D,2)</f>
        <v>#N/A</v>
      </c>
      <c r="F992" t="e">
        <f>VLOOKUP($A992,[1]Intermediate!A:T,5)</f>
        <v>#N/A</v>
      </c>
      <c r="G992" s="8" t="e">
        <f>VLOOKUP($A992,[1]Intermediate!A:T,10)</f>
        <v>#N/A</v>
      </c>
      <c r="H992" s="8" t="e">
        <f>VLOOKUP($A992,[1]Intermediate!A:T,10)*[1]Intermediate!Q992/100</f>
        <v>#N/A</v>
      </c>
      <c r="I992" s="8" t="e">
        <f>VLOOKUP($A992,[1]Intermediate!A:T,10)*[1]Intermediate!R992/100</f>
        <v>#N/A</v>
      </c>
      <c r="J992" s="8" t="e">
        <f>VLOOKUP($A992,[1]Intermediate!A:T,10)*[1]Intermediate!S992/100</f>
        <v>#N/A</v>
      </c>
      <c r="K992" t="str">
        <f t="shared" si="60"/>
        <v/>
      </c>
      <c r="L992" s="9" t="e">
        <f>VLOOKUP($A992,[1]Intermediate!A:T,2)</f>
        <v>#N/A</v>
      </c>
      <c r="M992" t="e">
        <f t="shared" si="61"/>
        <v>#N/A</v>
      </c>
      <c r="N992" s="10" t="e">
        <f t="shared" si="62"/>
        <v>#N/A</v>
      </c>
      <c r="O992" s="10" t="e">
        <f t="shared" si="62"/>
        <v>#N/A</v>
      </c>
      <c r="P992" s="10" t="e">
        <f t="shared" si="62"/>
        <v>#N/A</v>
      </c>
      <c r="Q992" s="11" t="e">
        <f t="shared" si="63"/>
        <v>#N/A</v>
      </c>
    </row>
    <row r="993" spans="1:17" ht="15" hidden="1" customHeight="1" x14ac:dyDescent="0.3">
      <c r="A993" s="5">
        <f>[1]Intermediate!A993</f>
        <v>0</v>
      </c>
      <c r="B993" s="6" t="e">
        <f>VLOOKUP($D993,'[1]Counties Systems Crosswalk'!C:E,3)</f>
        <v>#N/A</v>
      </c>
      <c r="C993" s="7" t="e">
        <f>VLOOKUP($A993,[1]Intermediate!A:T,3)</f>
        <v>#N/A</v>
      </c>
      <c r="D993" s="7" t="e">
        <f>VLOOKUP($C993,[1]Claims!A:B,2,FALSE)</f>
        <v>#N/A</v>
      </c>
      <c r="E993" t="e">
        <f>VLOOKUP($D993,'[1]Counties Systems Crosswalk'!C:D,2)</f>
        <v>#N/A</v>
      </c>
      <c r="F993" t="e">
        <f>VLOOKUP($A993,[1]Intermediate!A:T,5)</f>
        <v>#N/A</v>
      </c>
      <c r="G993" s="8" t="e">
        <f>VLOOKUP($A993,[1]Intermediate!A:T,10)</f>
        <v>#N/A</v>
      </c>
      <c r="H993" s="8" t="e">
        <f>VLOOKUP($A993,[1]Intermediate!A:T,10)*[1]Intermediate!Q993/100</f>
        <v>#N/A</v>
      </c>
      <c r="I993" s="8" t="e">
        <f>VLOOKUP($A993,[1]Intermediate!A:T,10)*[1]Intermediate!R993/100</f>
        <v>#N/A</v>
      </c>
      <c r="J993" s="8" t="e">
        <f>VLOOKUP($A993,[1]Intermediate!A:T,10)*[1]Intermediate!S993/100</f>
        <v>#N/A</v>
      </c>
      <c r="K993" t="str">
        <f t="shared" si="60"/>
        <v/>
      </c>
      <c r="L993" s="9" t="e">
        <f>VLOOKUP($A993,[1]Intermediate!A:T,2)</f>
        <v>#N/A</v>
      </c>
      <c r="M993" t="e">
        <f t="shared" si="61"/>
        <v>#N/A</v>
      </c>
      <c r="N993" s="10" t="e">
        <f t="shared" si="62"/>
        <v>#N/A</v>
      </c>
      <c r="O993" s="10" t="e">
        <f t="shared" si="62"/>
        <v>#N/A</v>
      </c>
      <c r="P993" s="10" t="e">
        <f t="shared" si="62"/>
        <v>#N/A</v>
      </c>
      <c r="Q993" s="11" t="e">
        <f t="shared" si="63"/>
        <v>#N/A</v>
      </c>
    </row>
    <row r="994" spans="1:17" ht="15" hidden="1" customHeight="1" x14ac:dyDescent="0.3">
      <c r="A994" s="5">
        <f>[1]Intermediate!A994</f>
        <v>0</v>
      </c>
      <c r="B994" s="6" t="e">
        <f>VLOOKUP($D994,'[1]Counties Systems Crosswalk'!C:E,3)</f>
        <v>#N/A</v>
      </c>
      <c r="C994" s="7" t="e">
        <f>VLOOKUP($A994,[1]Intermediate!A:T,3)</f>
        <v>#N/A</v>
      </c>
      <c r="D994" s="7" t="e">
        <f>VLOOKUP($C994,[1]Claims!A:B,2,FALSE)</f>
        <v>#N/A</v>
      </c>
      <c r="E994" t="e">
        <f>VLOOKUP($D994,'[1]Counties Systems Crosswalk'!C:D,2)</f>
        <v>#N/A</v>
      </c>
      <c r="F994" t="e">
        <f>VLOOKUP($A994,[1]Intermediate!A:T,5)</f>
        <v>#N/A</v>
      </c>
      <c r="G994" s="8" t="e">
        <f>VLOOKUP($A994,[1]Intermediate!A:T,10)</f>
        <v>#N/A</v>
      </c>
      <c r="H994" s="8" t="e">
        <f>VLOOKUP($A994,[1]Intermediate!A:T,10)*[1]Intermediate!Q994/100</f>
        <v>#N/A</v>
      </c>
      <c r="I994" s="8" t="e">
        <f>VLOOKUP($A994,[1]Intermediate!A:T,10)*[1]Intermediate!R994/100</f>
        <v>#N/A</v>
      </c>
      <c r="J994" s="8" t="e">
        <f>VLOOKUP($A994,[1]Intermediate!A:T,10)*[1]Intermediate!S994/100</f>
        <v>#N/A</v>
      </c>
      <c r="K994" t="str">
        <f t="shared" si="60"/>
        <v/>
      </c>
      <c r="L994" s="9" t="e">
        <f>VLOOKUP($A994,[1]Intermediate!A:T,2)</f>
        <v>#N/A</v>
      </c>
      <c r="M994" t="e">
        <f t="shared" si="61"/>
        <v>#N/A</v>
      </c>
      <c r="N994" s="10" t="e">
        <f t="shared" si="62"/>
        <v>#N/A</v>
      </c>
      <c r="O994" s="10" t="e">
        <f t="shared" si="62"/>
        <v>#N/A</v>
      </c>
      <c r="P994" s="10" t="e">
        <f t="shared" si="62"/>
        <v>#N/A</v>
      </c>
      <c r="Q994" s="11" t="e">
        <f t="shared" si="63"/>
        <v>#N/A</v>
      </c>
    </row>
    <row r="995" spans="1:17" ht="15" hidden="1" customHeight="1" x14ac:dyDescent="0.3">
      <c r="A995" s="5">
        <f>[1]Intermediate!A995</f>
        <v>0</v>
      </c>
      <c r="B995" s="6" t="e">
        <f>VLOOKUP($D995,'[1]Counties Systems Crosswalk'!C:E,3)</f>
        <v>#N/A</v>
      </c>
      <c r="C995" s="7" t="e">
        <f>VLOOKUP($A995,[1]Intermediate!A:T,3)</f>
        <v>#N/A</v>
      </c>
      <c r="D995" s="7" t="e">
        <f>VLOOKUP($C995,[1]Claims!A:B,2,FALSE)</f>
        <v>#N/A</v>
      </c>
      <c r="E995" t="e">
        <f>VLOOKUP($D995,'[1]Counties Systems Crosswalk'!C:D,2)</f>
        <v>#N/A</v>
      </c>
      <c r="F995" t="e">
        <f>VLOOKUP($A995,[1]Intermediate!A:T,5)</f>
        <v>#N/A</v>
      </c>
      <c r="G995" s="8" t="e">
        <f>VLOOKUP($A995,[1]Intermediate!A:T,10)</f>
        <v>#N/A</v>
      </c>
      <c r="H995" s="8" t="e">
        <f>VLOOKUP($A995,[1]Intermediate!A:T,10)*[1]Intermediate!Q995/100</f>
        <v>#N/A</v>
      </c>
      <c r="I995" s="8" t="e">
        <f>VLOOKUP($A995,[1]Intermediate!A:T,10)*[1]Intermediate!R995/100</f>
        <v>#N/A</v>
      </c>
      <c r="J995" s="8" t="e">
        <f>VLOOKUP($A995,[1]Intermediate!A:T,10)*[1]Intermediate!S995/100</f>
        <v>#N/A</v>
      </c>
      <c r="K995" t="str">
        <f t="shared" si="60"/>
        <v/>
      </c>
      <c r="L995" s="9" t="e">
        <f>VLOOKUP($A995,[1]Intermediate!A:T,2)</f>
        <v>#N/A</v>
      </c>
      <c r="M995" t="e">
        <f t="shared" si="61"/>
        <v>#N/A</v>
      </c>
      <c r="N995" s="10" t="e">
        <f t="shared" si="62"/>
        <v>#N/A</v>
      </c>
      <c r="O995" s="10" t="e">
        <f t="shared" si="62"/>
        <v>#N/A</v>
      </c>
      <c r="P995" s="10" t="e">
        <f t="shared" si="62"/>
        <v>#N/A</v>
      </c>
      <c r="Q995" s="11" t="e">
        <f t="shared" si="63"/>
        <v>#N/A</v>
      </c>
    </row>
    <row r="996" spans="1:17" ht="15" hidden="1" customHeight="1" x14ac:dyDescent="0.3">
      <c r="A996" s="5">
        <f>[1]Intermediate!A996</f>
        <v>0</v>
      </c>
      <c r="B996" s="6" t="e">
        <f>VLOOKUP($D996,'[1]Counties Systems Crosswalk'!C:E,3)</f>
        <v>#N/A</v>
      </c>
      <c r="C996" s="7" t="e">
        <f>VLOOKUP($A996,[1]Intermediate!A:T,3)</f>
        <v>#N/A</v>
      </c>
      <c r="D996" s="7" t="e">
        <f>VLOOKUP($C996,[1]Claims!A:B,2,FALSE)</f>
        <v>#N/A</v>
      </c>
      <c r="E996" t="e">
        <f>VLOOKUP($D996,'[1]Counties Systems Crosswalk'!C:D,2)</f>
        <v>#N/A</v>
      </c>
      <c r="F996" t="e">
        <f>VLOOKUP($A996,[1]Intermediate!A:T,5)</f>
        <v>#N/A</v>
      </c>
      <c r="G996" s="8" t="e">
        <f>VLOOKUP($A996,[1]Intermediate!A:T,10)</f>
        <v>#N/A</v>
      </c>
      <c r="H996" s="8" t="e">
        <f>VLOOKUP($A996,[1]Intermediate!A:T,10)*[1]Intermediate!Q996/100</f>
        <v>#N/A</v>
      </c>
      <c r="I996" s="8" t="e">
        <f>VLOOKUP($A996,[1]Intermediate!A:T,10)*[1]Intermediate!R996/100</f>
        <v>#N/A</v>
      </c>
      <c r="J996" s="8" t="e">
        <f>VLOOKUP($A996,[1]Intermediate!A:T,10)*[1]Intermediate!S996/100</f>
        <v>#N/A</v>
      </c>
      <c r="K996" t="str">
        <f t="shared" si="60"/>
        <v/>
      </c>
      <c r="L996" s="9" t="e">
        <f>VLOOKUP($A996,[1]Intermediate!A:T,2)</f>
        <v>#N/A</v>
      </c>
      <c r="M996" t="e">
        <f t="shared" si="61"/>
        <v>#N/A</v>
      </c>
      <c r="N996" s="10" t="e">
        <f t="shared" si="62"/>
        <v>#N/A</v>
      </c>
      <c r="O996" s="10" t="e">
        <f t="shared" si="62"/>
        <v>#N/A</v>
      </c>
      <c r="P996" s="10" t="e">
        <f t="shared" si="62"/>
        <v>#N/A</v>
      </c>
      <c r="Q996" s="11" t="e">
        <f t="shared" si="63"/>
        <v>#N/A</v>
      </c>
    </row>
    <row r="997" spans="1:17" ht="15" hidden="1" customHeight="1" x14ac:dyDescent="0.3">
      <c r="A997" s="5">
        <f>[1]Intermediate!A997</f>
        <v>0</v>
      </c>
      <c r="B997" s="6" t="e">
        <f>VLOOKUP($D997,'[1]Counties Systems Crosswalk'!C:E,3)</f>
        <v>#N/A</v>
      </c>
      <c r="C997" s="7" t="e">
        <f>VLOOKUP($A997,[1]Intermediate!A:T,3)</f>
        <v>#N/A</v>
      </c>
      <c r="D997" s="7" t="e">
        <f>VLOOKUP($C997,[1]Claims!A:B,2,FALSE)</f>
        <v>#N/A</v>
      </c>
      <c r="E997" t="e">
        <f>VLOOKUP($D997,'[1]Counties Systems Crosswalk'!C:D,2)</f>
        <v>#N/A</v>
      </c>
      <c r="F997" t="e">
        <f>VLOOKUP($A997,[1]Intermediate!A:T,5)</f>
        <v>#N/A</v>
      </c>
      <c r="G997" s="8" t="e">
        <f>VLOOKUP($A997,[1]Intermediate!A:T,10)</f>
        <v>#N/A</v>
      </c>
      <c r="H997" s="8" t="e">
        <f>VLOOKUP($A997,[1]Intermediate!A:T,10)*[1]Intermediate!Q997/100</f>
        <v>#N/A</v>
      </c>
      <c r="I997" s="8" t="e">
        <f>VLOOKUP($A997,[1]Intermediate!A:T,10)*[1]Intermediate!R997/100</f>
        <v>#N/A</v>
      </c>
      <c r="J997" s="8" t="e">
        <f>VLOOKUP($A997,[1]Intermediate!A:T,10)*[1]Intermediate!S997/100</f>
        <v>#N/A</v>
      </c>
      <c r="K997" t="str">
        <f t="shared" si="60"/>
        <v/>
      </c>
      <c r="L997" s="9" t="e">
        <f>VLOOKUP($A997,[1]Intermediate!A:T,2)</f>
        <v>#N/A</v>
      </c>
      <c r="M997" t="e">
        <f t="shared" si="61"/>
        <v>#N/A</v>
      </c>
      <c r="N997" s="10" t="e">
        <f t="shared" si="62"/>
        <v>#N/A</v>
      </c>
      <c r="O997" s="10" t="e">
        <f t="shared" si="62"/>
        <v>#N/A</v>
      </c>
      <c r="P997" s="10" t="e">
        <f t="shared" si="62"/>
        <v>#N/A</v>
      </c>
      <c r="Q997" s="11" t="e">
        <f t="shared" si="63"/>
        <v>#N/A</v>
      </c>
    </row>
    <row r="998" spans="1:17" ht="15" hidden="1" customHeight="1" x14ac:dyDescent="0.3">
      <c r="A998" s="5">
        <f>[1]Intermediate!A998</f>
        <v>0</v>
      </c>
      <c r="B998" s="6" t="e">
        <f>VLOOKUP($D998,'[1]Counties Systems Crosswalk'!C:E,3)</f>
        <v>#N/A</v>
      </c>
      <c r="C998" s="7" t="e">
        <f>VLOOKUP($A998,[1]Intermediate!A:T,3)</f>
        <v>#N/A</v>
      </c>
      <c r="D998" s="7" t="e">
        <f>VLOOKUP($C998,[1]Claims!A:B,2,FALSE)</f>
        <v>#N/A</v>
      </c>
      <c r="E998" t="e">
        <f>VLOOKUP($D998,'[1]Counties Systems Crosswalk'!C:D,2)</f>
        <v>#N/A</v>
      </c>
      <c r="F998" t="e">
        <f>VLOOKUP($A998,[1]Intermediate!A:T,5)</f>
        <v>#N/A</v>
      </c>
      <c r="G998" s="8" t="e">
        <f>VLOOKUP($A998,[1]Intermediate!A:T,10)</f>
        <v>#N/A</v>
      </c>
      <c r="H998" s="8" t="e">
        <f>VLOOKUP($A998,[1]Intermediate!A:T,10)*[1]Intermediate!Q998/100</f>
        <v>#N/A</v>
      </c>
      <c r="I998" s="8" t="e">
        <f>VLOOKUP($A998,[1]Intermediate!A:T,10)*[1]Intermediate!R998/100</f>
        <v>#N/A</v>
      </c>
      <c r="J998" s="8" t="e">
        <f>VLOOKUP($A998,[1]Intermediate!A:T,10)*[1]Intermediate!S998/100</f>
        <v>#N/A</v>
      </c>
      <c r="K998" t="str">
        <f t="shared" si="60"/>
        <v/>
      </c>
      <c r="L998" s="9" t="e">
        <f>VLOOKUP($A998,[1]Intermediate!A:T,2)</f>
        <v>#N/A</v>
      </c>
      <c r="M998" t="e">
        <f t="shared" si="61"/>
        <v>#N/A</v>
      </c>
      <c r="N998" s="10" t="e">
        <f t="shared" si="62"/>
        <v>#N/A</v>
      </c>
      <c r="O998" s="10" t="e">
        <f t="shared" si="62"/>
        <v>#N/A</v>
      </c>
      <c r="P998" s="10" t="e">
        <f t="shared" si="62"/>
        <v>#N/A</v>
      </c>
      <c r="Q998" s="11" t="e">
        <f t="shared" si="63"/>
        <v>#N/A</v>
      </c>
    </row>
    <row r="999" spans="1:17" ht="15" hidden="1" customHeight="1" x14ac:dyDescent="0.3">
      <c r="A999" s="5">
        <f>[1]Intermediate!A999</f>
        <v>0</v>
      </c>
      <c r="B999" s="6" t="e">
        <f>VLOOKUP($D999,'[1]Counties Systems Crosswalk'!C:E,3)</f>
        <v>#N/A</v>
      </c>
      <c r="C999" s="7" t="e">
        <f>VLOOKUP($A999,[1]Intermediate!A:T,3)</f>
        <v>#N/A</v>
      </c>
      <c r="D999" s="7" t="e">
        <f>VLOOKUP($C999,[1]Claims!A:B,2,FALSE)</f>
        <v>#N/A</v>
      </c>
      <c r="E999" t="e">
        <f>VLOOKUP($D999,'[1]Counties Systems Crosswalk'!C:D,2)</f>
        <v>#N/A</v>
      </c>
      <c r="F999" t="e">
        <f>VLOOKUP($A999,[1]Intermediate!A:T,5)</f>
        <v>#N/A</v>
      </c>
      <c r="G999" s="8" t="e">
        <f>VLOOKUP($A999,[1]Intermediate!A:T,10)</f>
        <v>#N/A</v>
      </c>
      <c r="H999" s="8" t="e">
        <f>VLOOKUP($A999,[1]Intermediate!A:T,10)*[1]Intermediate!Q999/100</f>
        <v>#N/A</v>
      </c>
      <c r="I999" s="8" t="e">
        <f>VLOOKUP($A999,[1]Intermediate!A:T,10)*[1]Intermediate!R999/100</f>
        <v>#N/A</v>
      </c>
      <c r="J999" s="8" t="e">
        <f>VLOOKUP($A999,[1]Intermediate!A:T,10)*[1]Intermediate!S999/100</f>
        <v>#N/A</v>
      </c>
      <c r="K999" t="str">
        <f t="shared" si="60"/>
        <v/>
      </c>
      <c r="L999" s="9" t="e">
        <f>VLOOKUP($A999,[1]Intermediate!A:T,2)</f>
        <v>#N/A</v>
      </c>
      <c r="M999" t="e">
        <f t="shared" si="61"/>
        <v>#N/A</v>
      </c>
      <c r="N999" s="10" t="e">
        <f t="shared" si="62"/>
        <v>#N/A</v>
      </c>
      <c r="O999" s="10" t="e">
        <f t="shared" si="62"/>
        <v>#N/A</v>
      </c>
      <c r="P999" s="10" t="e">
        <f t="shared" si="62"/>
        <v>#N/A</v>
      </c>
      <c r="Q999" s="11" t="e">
        <f t="shared" si="63"/>
        <v>#N/A</v>
      </c>
    </row>
    <row r="1000" spans="1:17" ht="15" hidden="1" customHeight="1" x14ac:dyDescent="0.3">
      <c r="A1000" s="5">
        <f>[1]Intermediate!A1000</f>
        <v>0</v>
      </c>
      <c r="B1000" s="6" t="e">
        <f>VLOOKUP($D1000,'[1]Counties Systems Crosswalk'!C:E,3)</f>
        <v>#N/A</v>
      </c>
      <c r="C1000" s="7" t="e">
        <f>VLOOKUP($A1000,[1]Intermediate!A:T,3)</f>
        <v>#N/A</v>
      </c>
      <c r="D1000" s="7" t="e">
        <f>VLOOKUP($C1000,[1]Claims!A:B,2,FALSE)</f>
        <v>#N/A</v>
      </c>
      <c r="E1000" t="e">
        <f>VLOOKUP($D1000,'[1]Counties Systems Crosswalk'!C:D,2)</f>
        <v>#N/A</v>
      </c>
      <c r="F1000" t="e">
        <f>VLOOKUP($A1000,[1]Intermediate!A:T,5)</f>
        <v>#N/A</v>
      </c>
      <c r="G1000" s="8" t="e">
        <f>VLOOKUP($A1000,[1]Intermediate!A:T,10)</f>
        <v>#N/A</v>
      </c>
      <c r="H1000" s="8" t="e">
        <f>VLOOKUP($A1000,[1]Intermediate!A:T,10)*[1]Intermediate!Q1000/100</f>
        <v>#N/A</v>
      </c>
      <c r="I1000" s="8" t="e">
        <f>VLOOKUP($A1000,[1]Intermediate!A:T,10)*[1]Intermediate!R1000/100</f>
        <v>#N/A</v>
      </c>
      <c r="J1000" s="8" t="e">
        <f>VLOOKUP($A1000,[1]Intermediate!A:T,10)*[1]Intermediate!S1000/100</f>
        <v>#N/A</v>
      </c>
      <c r="K1000" t="str">
        <f t="shared" si="60"/>
        <v/>
      </c>
      <c r="L1000" s="9" t="e">
        <f>VLOOKUP($A1000,[1]Intermediate!A:T,2)</f>
        <v>#N/A</v>
      </c>
      <c r="M1000" t="e">
        <f t="shared" si="61"/>
        <v>#N/A</v>
      </c>
      <c r="N1000" s="10" t="e">
        <f t="shared" si="62"/>
        <v>#N/A</v>
      </c>
      <c r="O1000" s="10" t="e">
        <f t="shared" si="62"/>
        <v>#N/A</v>
      </c>
      <c r="P1000" s="10" t="e">
        <f t="shared" si="62"/>
        <v>#N/A</v>
      </c>
      <c r="Q1000" s="11" t="e">
        <f t="shared" si="63"/>
        <v>#N/A</v>
      </c>
    </row>
  </sheetData>
  <autoFilter ref="A1:R1000" xr:uid="{00000000-0009-0000-0000-000001000000}">
    <filterColumn colId="6">
      <filters>
        <filter val="$1,050,000"/>
        <filter val="$1,079,162"/>
        <filter val="$1,102,896"/>
        <filter val="$1,197"/>
        <filter val="$1,400,000"/>
        <filter val="$1,407,700"/>
        <filter val="$1,449"/>
        <filter val="$1,786,050"/>
        <filter val="$1,979"/>
        <filter val="$10,277"/>
        <filter val="$10,532"/>
        <filter val="$100,000"/>
        <filter val="$100,056"/>
        <filter val="$100,408"/>
        <filter val="$103,513"/>
        <filter val="$103,580"/>
        <filter val="$104,490"/>
        <filter val="$104,576"/>
        <filter val="$105,466"/>
        <filter val="$105,829"/>
        <filter val="$106,126"/>
        <filter val="$106,373"/>
        <filter val="$106,812"/>
        <filter val="$106,881"/>
        <filter val="$106,936"/>
        <filter val="$106,982"/>
        <filter val="$107,440"/>
        <filter val="$108,000"/>
        <filter val="$11,008"/>
        <filter val="$110,645"/>
        <filter val="$110,674"/>
        <filter val="$111,280"/>
        <filter val="$111,918"/>
        <filter val="$112,043"/>
        <filter val="$112,500"/>
        <filter val="$112,860"/>
        <filter val="$113,220"/>
        <filter val="$114,733"/>
        <filter val="$115,938"/>
        <filter val="$116,409"/>
        <filter val="$117,000"/>
        <filter val="$117,069"/>
        <filter val="$117,471"/>
        <filter val="$117,853"/>
        <filter val="$117,900"/>
        <filter val="$117,945"/>
        <filter val="$117,990"/>
        <filter val="$118,063"/>
        <filter val="$118,799"/>
        <filter val="$118,847"/>
        <filter val="$119,130"/>
        <filter val="$119,271"/>
        <filter val="$12,218,949"/>
        <filter val="$12,494"/>
        <filter val="$12,500"/>
        <filter val="$12,582"/>
        <filter val="$12,583"/>
        <filter val="$121,752"/>
        <filter val="$122,795"/>
        <filter val="$124,427"/>
        <filter val="$124,689"/>
        <filter val="$124,999"/>
        <filter val="$125,000"/>
        <filter val="$125,316"/>
        <filter val="$125,957"/>
        <filter val="$127,287"/>
        <filter val="$128,767"/>
        <filter val="$129,654"/>
        <filter val="$13,075"/>
        <filter val="$13,113"/>
        <filter val="$13,320"/>
        <filter val="$13,413"/>
        <filter val="$13,577"/>
        <filter val="$130,491"/>
        <filter val="$131,056"/>
        <filter val="$131,578"/>
        <filter val="$132,693"/>
        <filter val="$132,961"/>
        <filter val="$133,181"/>
        <filter val="$134,347"/>
        <filter val="$134,843"/>
        <filter val="$135,521"/>
        <filter val="$136,800"/>
        <filter val="$137,348"/>
        <filter val="$137,683"/>
        <filter val="$137,896"/>
        <filter val="$137,985"/>
        <filter val="$138,008"/>
        <filter val="$138,249"/>
        <filter val="$14,165"/>
        <filter val="$14,220"/>
        <filter val="$14,320"/>
        <filter val="$14,602"/>
        <filter val="$140,284"/>
        <filter val="$140,310"/>
        <filter val="$140,486"/>
        <filter val="$144,900"/>
        <filter val="$146,704"/>
        <filter val="$146,778"/>
        <filter val="$146,990"/>
        <filter val="$147,631"/>
        <filter val="$149,245"/>
        <filter val="$15,085"/>
        <filter val="$15,696"/>
        <filter val="$150,318"/>
        <filter val="$153,029"/>
        <filter val="$154,899"/>
        <filter val="$154,976"/>
        <filter val="$155,729"/>
        <filter val="$157,959"/>
        <filter val="$158,121"/>
        <filter val="$158,629"/>
        <filter val="$16,206"/>
        <filter val="$16,315"/>
        <filter val="$16,551"/>
        <filter val="$160,094"/>
        <filter val="$162,991"/>
        <filter val="$163,834"/>
        <filter val="$163,930"/>
        <filter val="$165,150"/>
        <filter val="$165,218"/>
        <filter val="$166,500"/>
        <filter val="$17,074"/>
        <filter val="$17,500"/>
        <filter val="$170,640"/>
        <filter val="$170,838"/>
        <filter val="$170,910"/>
        <filter val="$171,040"/>
        <filter val="$171,463"/>
        <filter val="$172,638"/>
        <filter val="$172,680"/>
        <filter val="$173,046"/>
        <filter val="$174,006"/>
        <filter val="$174,341"/>
        <filter val="$175,132"/>
        <filter val="$175,500"/>
        <filter val="$175,730"/>
        <filter val="$176,430"/>
        <filter val="$176,445"/>
        <filter val="$176,850"/>
        <filter val="$177,210"/>
        <filter val="$177,255"/>
        <filter val="$177,484"/>
        <filter val="$178,875"/>
        <filter val="$180,982"/>
        <filter val="$182,857"/>
        <filter val="$182,880"/>
        <filter val="$182,992"/>
        <filter val="$183,150"/>
        <filter val="$183,945"/>
        <filter val="$184,500"/>
        <filter val="$184,753"/>
        <filter val="$185,836"/>
        <filter val="$188,028"/>
        <filter val="$19,432"/>
        <filter val="$190,617"/>
        <filter val="$192,384"/>
        <filter val="$192,504"/>
        <filter val="$198,000"/>
        <filter val="$2,026"/>
        <filter val="$2,070"/>
        <filter val="$2,160"/>
        <filter val="$201,137"/>
        <filter val="$201,271"/>
        <filter val="$202,139"/>
        <filter val="$204,537"/>
        <filter val="$204,707"/>
        <filter val="$204,982"/>
        <filter val="$205"/>
        <filter val="$208,350"/>
        <filter val="$209,241"/>
        <filter val="$21,402"/>
        <filter val="$21,900"/>
        <filter val="$21,916"/>
        <filter val="$21,937"/>
        <filter val="$210,039"/>
        <filter val="$210,069"/>
        <filter val="$210,690"/>
        <filter val="$211,884"/>
        <filter val="$212,347"/>
        <filter val="$214,711"/>
        <filter val="$215,288"/>
        <filter val="$215,720"/>
        <filter val="$216,000"/>
        <filter val="$217,217"/>
        <filter val="$217,800"/>
        <filter val="$217,956"/>
        <filter val="$219,618"/>
        <filter val="$219,736"/>
        <filter val="$219,791"/>
        <filter val="$22,500"/>
        <filter val="$221,283"/>
        <filter val="$224,000"/>
        <filter val="$225,000"/>
        <filter val="$225,114"/>
        <filter val="$225,688"/>
        <filter val="$226,050"/>
        <filter val="$227,021"/>
        <filter val="$229,950"/>
        <filter val="$230,985"/>
        <filter val="$231,412"/>
        <filter val="$236,078"/>
        <filter val="$236,875"/>
        <filter val="$237,420"/>
        <filter val="$24,429"/>
        <filter val="$24,968"/>
        <filter val="$240,284"/>
        <filter val="$240,809"/>
        <filter val="$240,810"/>
        <filter val="$242,313"/>
        <filter val="$246,375"/>
        <filter val="$248,548"/>
        <filter val="$249,498"/>
        <filter val="$25,000"/>
        <filter val="$25,016"/>
        <filter val="$25,200"/>
        <filter val="$250,000"/>
        <filter val="$251,460"/>
        <filter val="$253,165"/>
        <filter val="$253,496"/>
        <filter val="$254,433"/>
        <filter val="$256,860"/>
        <filter val="$258"/>
        <filter val="$258,963"/>
        <filter val="$26,751"/>
        <filter val="$26,910"/>
        <filter val="$260,853"/>
        <filter val="$260,981"/>
        <filter val="$261,360"/>
        <filter val="$264,000"/>
        <filter val="$265,387"/>
        <filter val="$270,000"/>
        <filter val="$272,550"/>
        <filter val="$278,956"/>
        <filter val="$279,000"/>
        <filter val="$28,341"/>
        <filter val="$280,000"/>
        <filter val="$280,667"/>
        <filter val="$283,020"/>
        <filter val="$287,618"/>
        <filter val="$29,200"/>
        <filter val="$29,314"/>
        <filter val="$29,484"/>
        <filter val="$290,577"/>
        <filter val="$292,500"/>
        <filter val="$294,004"/>
        <filter val="$294,098"/>
        <filter val="$3,384"/>
        <filter val="$3,429"/>
        <filter val="$3,509"/>
        <filter val="$3,600"/>
        <filter val="$3,735"/>
        <filter val="$30,240"/>
        <filter val="$30,816"/>
        <filter val="$300,109"/>
        <filter val="$300,574"/>
        <filter val="$301,675"/>
        <filter val="$303,156"/>
        <filter val="$308,058"/>
        <filter val="$309,292"/>
        <filter val="$314,604"/>
        <filter val="$318,276"/>
        <filter val="$32,040"/>
        <filter val="$326,745"/>
        <filter val="$328,801"/>
        <filter val="$328,950"/>
        <filter val="$33,127"/>
        <filter val="$33,366"/>
        <filter val="$33,619"/>
        <filter val="$336,196"/>
        <filter val="$336,600"/>
        <filter val="$34,029"/>
        <filter val="$34,484"/>
        <filter val="$341,238"/>
        <filter val="$344,992"/>
        <filter val="$345,852"/>
        <filter val="$35,106"/>
        <filter val="$35,622"/>
        <filter val="$350,000"/>
        <filter val="$353,700"/>
        <filter val="$356,928"/>
        <filter val="$364,750"/>
        <filter val="$366,245"/>
        <filter val="$367,110"/>
        <filter val="$367,295"/>
        <filter val="$37,317"/>
        <filter val="$376,749"/>
        <filter val="$38,864"/>
        <filter val="$381,750"/>
        <filter val="$382,325"/>
        <filter val="$385,560"/>
        <filter val="$386,041"/>
        <filter val="$389,017"/>
        <filter val="$39,498"/>
        <filter val="$39,676"/>
        <filter val="$395,914"/>
        <filter val="$396,107"/>
        <filter val="$397,055"/>
        <filter val="$398,059"/>
        <filter val="$399,275"/>
        <filter val="$4,068"/>
        <filter val="$4,095,288"/>
        <filter val="$4,320"/>
        <filter val="$40,000"/>
        <filter val="$400,780"/>
        <filter val="$407,588"/>
        <filter val="$407,745"/>
        <filter val="$415,988"/>
        <filter val="$42,140"/>
        <filter val="$42,480"/>
        <filter val="$422,163"/>
        <filter val="$424,438"/>
        <filter val="$43,587"/>
        <filter val="$43,750"/>
        <filter val="$43,840"/>
        <filter val="$44,047"/>
        <filter val="$44,050"/>
        <filter val="$44,218"/>
        <filter val="$44,820"/>
        <filter val="$446,972"/>
        <filter val="$447"/>
        <filter val="$447,502"/>
        <filter val="$448,396"/>
        <filter val="$448,646"/>
        <filter val="$45,000"/>
        <filter val="$45,013"/>
        <filter val="$45,180"/>
        <filter val="$45,489"/>
        <filter val="$453,235"/>
        <filter val="$46,224"/>
        <filter val="$46,496"/>
        <filter val="$47,520"/>
        <filter val="$47,740"/>
        <filter val="$478,980"/>
        <filter val="$48,487"/>
        <filter val="$48,555"/>
        <filter val="$48,580"/>
        <filter val="$48,582"/>
        <filter val="$482,472"/>
        <filter val="$485,100"/>
        <filter val="$489,426"/>
        <filter val="$493,335"/>
        <filter val="$497,871"/>
        <filter val="$498,031"/>
        <filter val="$5,239,816"/>
        <filter val="$5,670"/>
        <filter val="$5,760"/>
        <filter val="$50,000"/>
        <filter val="$500,000"/>
        <filter val="$500,277"/>
        <filter val="$502,594"/>
        <filter val="$51,378"/>
        <filter val="$52,000"/>
        <filter val="$524,000"/>
        <filter val="$53,100"/>
        <filter val="$53,280"/>
        <filter val="$53,302"/>
        <filter val="$53,446"/>
        <filter val="$53,550"/>
        <filter val="$53,822"/>
        <filter val="$534,694"/>
        <filter val="$54,000"/>
        <filter val="$540"/>
        <filter val="$564,930"/>
        <filter val="$58,531"/>
        <filter val="$58,711"/>
        <filter val="$586,448"/>
        <filter val="$59,061"/>
        <filter val="$59,188"/>
        <filter val="$59,220"/>
        <filter val="$59,400"/>
        <filter val="$59,459"/>
        <filter val="$59,681"/>
        <filter val="$59,850"/>
        <filter val="$592,200"/>
        <filter val="$594,118"/>
        <filter val="$6,207"/>
        <filter val="$6,340"/>
        <filter val="$6,660"/>
        <filter val="$60,255"/>
        <filter val="$60,497"/>
        <filter val="$60,525"/>
        <filter val="$600,000"/>
        <filter val="$603,577"/>
        <filter val="$61,800"/>
        <filter val="$611,741"/>
        <filter val="$62,109"/>
        <filter val="$62,500"/>
        <filter val="$62,658"/>
        <filter val="$62,797"/>
        <filter val="$621,927"/>
        <filter val="$63,353"/>
        <filter val="$63,544"/>
        <filter val="$63,600"/>
        <filter val="$63,630"/>
        <filter val="$64,117"/>
        <filter val="$64,305"/>
        <filter val="$64,440"/>
        <filter val="$65,000"/>
        <filter val="$65,250"/>
        <filter val="$65,763"/>
        <filter val="$67,000"/>
        <filter val="$67,500"/>
        <filter val="$68,265"/>
        <filter val="$68,715"/>
        <filter val="$69,862"/>
        <filter val="$692,653"/>
        <filter val="$693"/>
        <filter val="$699,365"/>
        <filter val="$7,160"/>
        <filter val="$7,541"/>
        <filter val="$70,038"/>
        <filter val="$70,314"/>
        <filter val="$706,428"/>
        <filter val="$72,000"/>
        <filter val="$73,335"/>
        <filter val="$74,323"/>
        <filter val="$74,700"/>
        <filter val="$741,600"/>
        <filter val="$75,248"/>
        <filter val="$77,361"/>
        <filter val="$779,400"/>
        <filter val="$78,208"/>
        <filter val="$80,062"/>
        <filter val="$80,675"/>
        <filter val="$81,405"/>
        <filter val="$81,455"/>
        <filter val="$81,787"/>
        <filter val="$810,450"/>
        <filter val="$82,319"/>
        <filter val="$822,163"/>
        <filter val="$83,009"/>
        <filter val="$84,020"/>
        <filter val="$85,216"/>
        <filter val="$85,500"/>
        <filter val="$86,132"/>
        <filter val="$86,175"/>
        <filter val="$86,938"/>
        <filter val="$87,300"/>
        <filter val="$87,308"/>
        <filter val="$873,753"/>
        <filter val="$88,555"/>
        <filter val="$9,000"/>
        <filter val="$9,301"/>
        <filter val="$90,000"/>
        <filter val="$90,543"/>
        <filter val="$90,821"/>
        <filter val="$93,021"/>
        <filter val="$94,225"/>
        <filter val="$94,500"/>
        <filter val="$948,039"/>
        <filter val="$95,000"/>
        <filter val="$96,452"/>
        <filter val="$99,250"/>
        <filter val="$99,967"/>
      </filters>
    </filterColumn>
  </autoFilter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M. Brumfield</dc:creator>
  <cp:lastModifiedBy>Ryan M. Brumfield</cp:lastModifiedBy>
  <dcterms:created xsi:type="dcterms:W3CDTF">2021-10-26T19:01:30Z</dcterms:created>
  <dcterms:modified xsi:type="dcterms:W3CDTF">2021-10-26T19:02:12Z</dcterms:modified>
</cp:coreProperties>
</file>